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МП" sheetId="23" r:id="rId1"/>
  </sheets>
  <calcPr calcId="125725"/>
</workbook>
</file>

<file path=xl/calcChain.xml><?xml version="1.0" encoding="utf-8"?>
<calcChain xmlns="http://schemas.openxmlformats.org/spreadsheetml/2006/main">
  <c r="F15" i="23"/>
  <c r="E15"/>
  <c r="E132"/>
  <c r="G13"/>
  <c r="G14"/>
  <c r="G15"/>
  <c r="G16"/>
  <c r="G19"/>
  <c r="G20"/>
  <c r="G21"/>
  <c r="G24"/>
  <c r="G27"/>
  <c r="G30"/>
  <c r="G33"/>
  <c r="G37"/>
  <c r="G38"/>
  <c r="G39"/>
  <c r="G40"/>
  <c r="G42"/>
  <c r="G45"/>
  <c r="G46"/>
  <c r="G47"/>
  <c r="G48"/>
  <c r="G49"/>
  <c r="G53"/>
  <c r="G54"/>
  <c r="G57"/>
  <c r="G59"/>
  <c r="G61"/>
  <c r="G62"/>
  <c r="G66"/>
  <c r="G67"/>
  <c r="G68"/>
  <c r="G70"/>
  <c r="G72"/>
  <c r="G74"/>
  <c r="G77"/>
  <c r="G79"/>
  <c r="G80"/>
  <c r="G82"/>
  <c r="G85"/>
  <c r="G86"/>
  <c r="G88"/>
  <c r="G89"/>
  <c r="G91"/>
  <c r="G93"/>
  <c r="G96"/>
  <c r="G99"/>
  <c r="G100"/>
  <c r="G101"/>
  <c r="G104"/>
  <c r="G105"/>
  <c r="G107"/>
  <c r="G111"/>
  <c r="G112"/>
  <c r="G113"/>
  <c r="G115"/>
  <c r="G117"/>
  <c r="G119"/>
  <c r="G122"/>
  <c r="G123"/>
  <c r="G124"/>
  <c r="G126"/>
  <c r="G127"/>
  <c r="G129"/>
  <c r="G130"/>
  <c r="G131"/>
  <c r="G133"/>
  <c r="G136"/>
  <c r="G137"/>
  <c r="G138"/>
  <c r="G140"/>
  <c r="G141"/>
  <c r="G143"/>
  <c r="G145"/>
  <c r="G147"/>
  <c r="G150"/>
  <c r="G152"/>
  <c r="G153"/>
  <c r="G154"/>
  <c r="G155"/>
  <c r="G156"/>
  <c r="G160"/>
  <c r="G163"/>
  <c r="G164"/>
  <c r="G165"/>
  <c r="G166"/>
  <c r="G168"/>
  <c r="G169"/>
  <c r="G172"/>
  <c r="F171"/>
  <c r="F170" s="1"/>
  <c r="F167"/>
  <c r="F162"/>
  <c r="F161" s="1"/>
  <c r="F159"/>
  <c r="F158" s="1"/>
  <c r="F151"/>
  <c r="F149"/>
  <c r="F148" s="1"/>
  <c r="F146"/>
  <c r="F144"/>
  <c r="F142"/>
  <c r="F139"/>
  <c r="F135"/>
  <c r="F132"/>
  <c r="G132" s="1"/>
  <c r="F128"/>
  <c r="F125"/>
  <c r="F121"/>
  <c r="F118"/>
  <c r="F116"/>
  <c r="F114"/>
  <c r="F110"/>
  <c r="F106"/>
  <c r="F103"/>
  <c r="F98"/>
  <c r="F97" s="1"/>
  <c r="F95"/>
  <c r="F94" s="1"/>
  <c r="F92"/>
  <c r="F90"/>
  <c r="F87"/>
  <c r="F84"/>
  <c r="F81"/>
  <c r="F78"/>
  <c r="F76"/>
  <c r="F73"/>
  <c r="F71"/>
  <c r="F69"/>
  <c r="F65"/>
  <c r="F60"/>
  <c r="F58"/>
  <c r="F56"/>
  <c r="F52"/>
  <c r="F51" s="1"/>
  <c r="F44"/>
  <c r="F43" s="1"/>
  <c r="F41"/>
  <c r="F36"/>
  <c r="F32"/>
  <c r="F31" s="1"/>
  <c r="F29"/>
  <c r="F28" s="1"/>
  <c r="F26"/>
  <c r="F25" s="1"/>
  <c r="F23"/>
  <c r="F22" s="1"/>
  <c r="F18"/>
  <c r="F17" s="1"/>
  <c r="F12"/>
  <c r="F11" s="1"/>
  <c r="E44"/>
  <c r="F134" l="1"/>
  <c r="F102"/>
  <c r="F64"/>
  <c r="G44"/>
  <c r="F35"/>
  <c r="F55"/>
  <c r="F75"/>
  <c r="F120"/>
  <c r="F157"/>
  <c r="F50"/>
  <c r="F83"/>
  <c r="F109"/>
  <c r="F34"/>
  <c r="E118"/>
  <c r="G118" s="1"/>
  <c r="E52"/>
  <c r="G52" s="1"/>
  <c r="E146"/>
  <c r="G146" s="1"/>
  <c r="E106"/>
  <c r="G106" s="1"/>
  <c r="F108" l="1"/>
  <c r="F63"/>
  <c r="E162"/>
  <c r="E171"/>
  <c r="E167"/>
  <c r="G167" s="1"/>
  <c r="E159"/>
  <c r="E151"/>
  <c r="G151" s="1"/>
  <c r="E149"/>
  <c r="E144"/>
  <c r="G144" s="1"/>
  <c r="E142"/>
  <c r="G142" s="1"/>
  <c r="E139"/>
  <c r="G139" s="1"/>
  <c r="E135"/>
  <c r="G135" s="1"/>
  <c r="E128"/>
  <c r="G128" s="1"/>
  <c r="E125"/>
  <c r="G125" s="1"/>
  <c r="E121"/>
  <c r="G121" s="1"/>
  <c r="E116"/>
  <c r="G116" s="1"/>
  <c r="E114"/>
  <c r="G114" s="1"/>
  <c r="E110"/>
  <c r="G110" s="1"/>
  <c r="E103"/>
  <c r="E98"/>
  <c r="E95"/>
  <c r="E92"/>
  <c r="G92" s="1"/>
  <c r="E90"/>
  <c r="G90" s="1"/>
  <c r="E87"/>
  <c r="G87" s="1"/>
  <c r="E84"/>
  <c r="G84" s="1"/>
  <c r="E81"/>
  <c r="G81" s="1"/>
  <c r="E78"/>
  <c r="G78" s="1"/>
  <c r="E76"/>
  <c r="G76" s="1"/>
  <c r="E73"/>
  <c r="G73" s="1"/>
  <c r="E71"/>
  <c r="G71" s="1"/>
  <c r="E69"/>
  <c r="G69" s="1"/>
  <c r="E65"/>
  <c r="G65" s="1"/>
  <c r="E60"/>
  <c r="G60" s="1"/>
  <c r="E58"/>
  <c r="G58" s="1"/>
  <c r="E56"/>
  <c r="G56" s="1"/>
  <c r="E51"/>
  <c r="G51" s="1"/>
  <c r="E43"/>
  <c r="G43" s="1"/>
  <c r="E41"/>
  <c r="G41" s="1"/>
  <c r="E36"/>
  <c r="G36" s="1"/>
  <c r="E32"/>
  <c r="E29"/>
  <c r="E26"/>
  <c r="E23"/>
  <c r="E18"/>
  <c r="E12"/>
  <c r="G12" s="1"/>
  <c r="F173" l="1"/>
  <c r="E170"/>
  <c r="G170" s="1"/>
  <c r="G171"/>
  <c r="E161"/>
  <c r="G161" s="1"/>
  <c r="G162"/>
  <c r="E158"/>
  <c r="G158" s="1"/>
  <c r="G159"/>
  <c r="E148"/>
  <c r="G148" s="1"/>
  <c r="G149"/>
  <c r="E102"/>
  <c r="G102" s="1"/>
  <c r="G103"/>
  <c r="E97"/>
  <c r="G97" s="1"/>
  <c r="G98"/>
  <c r="E94"/>
  <c r="G94" s="1"/>
  <c r="G95"/>
  <c r="E31"/>
  <c r="G31" s="1"/>
  <c r="G32"/>
  <c r="E28"/>
  <c r="G28" s="1"/>
  <c r="G29"/>
  <c r="E25"/>
  <c r="G25" s="1"/>
  <c r="G26"/>
  <c r="E22"/>
  <c r="G22" s="1"/>
  <c r="G23"/>
  <c r="E17"/>
  <c r="G17" s="1"/>
  <c r="G18"/>
  <c r="E83"/>
  <c r="G83" s="1"/>
  <c r="E35"/>
  <c r="E55"/>
  <c r="G55" s="1"/>
  <c r="E134"/>
  <c r="G134" s="1"/>
  <c r="E109"/>
  <c r="G109" s="1"/>
  <c r="E11"/>
  <c r="G11" s="1"/>
  <c r="E64"/>
  <c r="G64" s="1"/>
  <c r="E75"/>
  <c r="G75" s="1"/>
  <c r="E120"/>
  <c r="G120" s="1"/>
  <c r="E50"/>
  <c r="G50" s="1"/>
  <c r="E157"/>
  <c r="G157" s="1"/>
  <c r="E34" l="1"/>
  <c r="G34" s="1"/>
  <c r="G35"/>
  <c r="E108"/>
  <c r="G108" s="1"/>
  <c r="E63"/>
  <c r="G63" s="1"/>
  <c r="E173" l="1"/>
  <c r="G173" s="1"/>
</calcChain>
</file>

<file path=xl/sharedStrings.xml><?xml version="1.0" encoding="utf-8"?>
<sst xmlns="http://schemas.openxmlformats.org/spreadsheetml/2006/main" count="553" uniqueCount="373">
  <si>
    <t>001</t>
  </si>
  <si>
    <t>002</t>
  </si>
  <si>
    <t>003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</si>
  <si>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</si>
  <si>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Пограничного муниципального района</t>
  </si>
  <si>
    <t>Целевая статья</t>
  </si>
  <si>
    <t>Руководство и управление в сфере установленных функций органов местного самоуправления</t>
  </si>
  <si>
    <t>1100000000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</si>
  <si>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</si>
  <si>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</si>
  <si>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</si>
  <si>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</si>
  <si>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</si>
  <si>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</si>
  <si>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</si>
  <si>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</si>
  <si>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</si>
  <si>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2410170010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</si>
  <si>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</si>
  <si>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</si>
  <si>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</si>
  <si>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</si>
  <si>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</si>
  <si>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</si>
  <si>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</si>
  <si>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</si>
  <si>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</si>
  <si>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</si>
  <si>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</si>
  <si>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</si>
  <si>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</si>
  <si>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</si>
  <si>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</si>
  <si>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>Мероприятия в области автомобильного транспорта общего пользования</t>
  </si>
  <si>
    <t>1900000000</t>
  </si>
  <si>
    <t>1900140100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</si>
  <si>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</si>
  <si>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</si>
  <si>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</si>
  <si>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2790000000</t>
  </si>
  <si>
    <t>2790040150</t>
  </si>
  <si>
    <t>2100000000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</si>
  <si>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</si>
  <si>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</si>
  <si>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</si>
  <si>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</si>
  <si>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</si>
  <si>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2110240160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</si>
  <si>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</si>
  <si>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</si>
  <si>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</si>
  <si>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Субвенции на организацию и содержание мест захоронения в поселениях</t>
  </si>
  <si>
    <t>2190020200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</si>
  <si>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</si>
  <si>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</si>
  <si>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</si>
  <si>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</si>
  <si>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</si>
  <si>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</si>
  <si>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</si>
  <si>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</si>
  <si>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</si>
  <si>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</si>
  <si>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</si>
  <si>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2610420100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</si>
  <si>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</si>
  <si>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</si>
  <si>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</si>
  <si>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</si>
  <si>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</si>
  <si>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</si>
  <si>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</si>
  <si>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</si>
  <si>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</si>
  <si>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</si>
  <si>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</si>
  <si>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</si>
  <si>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</si>
  <si>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</si>
  <si>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</si>
  <si>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</si>
  <si>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</si>
  <si>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</si>
  <si>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</si>
  <si>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</si>
  <si>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</si>
  <si>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</si>
  <si>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</si>
  <si>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</si>
  <si>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</si>
  <si>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</si>
  <si>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</si>
  <si>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</si>
  <si>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</si>
  <si>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</si>
  <si>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</si>
  <si>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</si>
  <si>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</si>
  <si>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Муниципальная программа "Развитие образования Пограничного муниципального района на 2016-2020 годы"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</si>
  <si>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</si>
  <si>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</si>
  <si>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</si>
  <si>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</si>
  <si>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</si>
  <si>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</si>
  <si>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</si>
  <si>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</si>
  <si>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</si>
  <si>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</si>
  <si>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</si>
  <si>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</si>
  <si>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</si>
  <si>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2690070010</t>
  </si>
  <si>
    <t>Подпрограмма "Развитие культуры в Пограничном муниципальном районе"</t>
  </si>
  <si>
    <t>2510000000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</si>
  <si>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</si>
  <si>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</si>
  <si>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</si>
  <si>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</si>
  <si>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</si>
  <si>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</si>
  <si>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</si>
  <si>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</si>
  <si>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</si>
  <si>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</si>
  <si>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</si>
  <si>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</si>
  <si>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</si>
  <si>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2530520060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</si>
  <si>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</si>
  <si>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</si>
  <si>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</si>
  <si>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</si>
  <si>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</si>
  <si>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2690093090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</si>
  <si>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</si>
  <si>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</si>
  <si>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</si>
  <si>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</si>
  <si>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</si>
  <si>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</si>
  <si>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</si>
  <si>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</si>
  <si>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>Всего расходов:</t>
  </si>
  <si>
    <t>2410192070</t>
  </si>
  <si>
    <t>Расходы на содержание и  обеспечение деятельности (оказание услуг, выполнение работ) муниципальных учреждений</t>
  </si>
  <si>
    <t>Муниципальная программа  "Развитие муниципальной службы Пограничного муниципального района на 2017-2019 годы "</t>
  </si>
  <si>
    <t>Проведение мероприятий по выявлению и развитию одаренных детей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</si>
  <si>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</si>
  <si>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</si>
  <si>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</si>
  <si>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</si>
  <si>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</si>
  <si>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</si>
  <si>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</si>
  <si>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</si>
  <si>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</si>
  <si>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</si>
  <si>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</si>
  <si>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</si>
  <si>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</si>
  <si>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</si>
  <si>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</si>
  <si>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</si>
  <si>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</si>
  <si>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</si>
  <si>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</si>
  <si>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</si>
  <si>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</si>
  <si>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</si>
  <si>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2630420070</t>
  </si>
  <si>
    <t>2800000000</t>
  </si>
  <si>
    <t>2890000000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</si>
  <si>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</si>
  <si>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</si>
  <si>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поддержку муниципальных программ развития малого и среднего предпринимательства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</si>
  <si>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</si>
  <si>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</si>
  <si>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</si>
  <si>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</si>
  <si>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</si>
  <si>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</si>
  <si>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</si>
  <si>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</si>
  <si>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</si>
  <si>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</si>
  <si>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</si>
  <si>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</si>
  <si>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</si>
  <si>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</si>
  <si>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</si>
  <si>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</si>
  <si>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</si>
  <si>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</si>
  <si>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№</t>
  </si>
  <si>
    <t>Наименование показателей</t>
  </si>
  <si>
    <t>01000000</t>
  </si>
  <si>
    <t>1.1.1</t>
  </si>
  <si>
    <t>Основное мероприятие "Финансовая поддержка субъектов малого и среднего предпринимательства"</t>
  </si>
  <si>
    <t>0100100000</t>
  </si>
  <si>
    <t>Мероприятия по поддержке развития малого и среднего предпринимательства</t>
  </si>
  <si>
    <t>1.1.2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</si>
  <si>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</si>
  <si>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</si>
  <si>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</si>
  <si>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</si>
  <si>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</si>
  <si>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</si>
  <si>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</si>
  <si>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</si>
  <si>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</si>
  <si>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</si>
  <si>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</si>
  <si>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</si>
  <si>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</si>
  <si>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</si>
  <si>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</si>
  <si>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</t>
  </si>
  <si>
    <t>Муниципальная программа "Модернизация дорожной сети в Пограничном муниципальном районе на 2015-2017 годы"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</si>
  <si>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</si>
  <si>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</si>
  <si>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</si>
  <si>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</si>
  <si>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Муниципальная программа "Обеспечение доступным жильем и качественными услугами ЖКХ население Пограничного муниципального района на 2015-2017 годы"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</si>
  <si>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</si>
  <si>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</si>
  <si>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</si>
  <si>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</si>
  <si>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</si>
  <si>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</si>
  <si>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</si>
  <si>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</si>
  <si>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</si>
  <si>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</si>
  <si>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</si>
  <si>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</si>
  <si>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</si>
  <si>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2120100000</t>
  </si>
  <si>
    <t>Мероприятия муниципальной программы "Обеспечение доступным жильем и качественными услугами ЖКХ населения Пограничного муниципального района"</t>
  </si>
  <si>
    <t>21900000000</t>
  </si>
  <si>
    <t>8.1</t>
  </si>
  <si>
    <t>8.1.1</t>
  </si>
  <si>
    <t>Основное мероприятие "Организация предоставления государственных и муниципальных услуг в МФЦ"</t>
  </si>
  <si>
    <t>2410100000</t>
  </si>
  <si>
    <t>Субсидии из краевого бюджета на содержание на содержание многофункциональных центров предоставления государственных и муниципальных услуг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</si>
  <si>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</si>
  <si>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</si>
  <si>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</si>
  <si>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</si>
  <si>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</si>
  <si>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Основное мероприятия " Создание объедененного официального сайта для информационного освещения деятельности ОМСУ"</t>
  </si>
  <si>
    <t>2420200000</t>
  </si>
  <si>
    <t>Мероприятия по созданиию объедененного сайта ОМСУ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</si>
  <si>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</si>
  <si>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</si>
  <si>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</si>
  <si>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</si>
  <si>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</si>
  <si>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</si>
  <si>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</si>
  <si>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</si>
  <si>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</si>
  <si>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</si>
  <si>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</si>
  <si>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Основное мероприятие: Организация и участие в фестивалях и конкурсах различного уровня"</t>
  </si>
  <si>
    <t>2510300000</t>
  </si>
  <si>
    <t>Основное мероприятие "Укрепление материально-технической базы муниципальных учреждений"</t>
  </si>
  <si>
    <t>2510400000</t>
  </si>
  <si>
    <t>9.2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</si>
  <si>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</si>
  <si>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</si>
  <si>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</si>
  <si>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</si>
  <si>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</si>
  <si>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</si>
  <si>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</si>
  <si>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</si>
  <si>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</si>
  <si>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</si>
  <si>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</si>
  <si>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</si>
  <si>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</si>
  <si>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2530300000</t>
  </si>
  <si>
    <t>Основное мероприятие "Создание условий для инновационной деятельности библиотек"</t>
  </si>
  <si>
    <t>2530500000</t>
  </si>
  <si>
    <t>9.4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</si>
  <si>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</si>
  <si>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</si>
  <si>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</si>
  <si>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9.5</t>
  </si>
  <si>
    <t>Подпрограмма "Доступная среда"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</si>
  <si>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</si>
  <si>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</si>
  <si>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2550100000</t>
  </si>
  <si>
    <t>9.6</t>
  </si>
  <si>
    <t>9.6.1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</si>
  <si>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</si>
  <si>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</si>
  <si>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</si>
  <si>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</si>
  <si>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</si>
  <si>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</si>
  <si>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</si>
  <si>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</si>
  <si>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10.1.3</t>
  </si>
  <si>
    <t>Основное мероприятие "Укрепление материально-технической базы дошкольных образовательных учреждений"</t>
  </si>
  <si>
    <t>2610300000</t>
  </si>
  <si>
    <t>Мероприятия по обеспечению безопасности муниципальных учреждений</t>
  </si>
  <si>
    <t>10.2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</si>
  <si>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</si>
  <si>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</si>
  <si>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</si>
  <si>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</si>
  <si>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</si>
  <si>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</si>
  <si>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</si>
  <si>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</si>
  <si>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</si>
  <si>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</si>
  <si>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</si>
  <si>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</si>
  <si>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</si>
  <si>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</si>
  <si>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</si>
  <si>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</si>
  <si>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</si>
  <si>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</si>
  <si>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</si>
  <si>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2630300000</t>
  </si>
  <si>
    <t>10.3.3</t>
  </si>
  <si>
    <t>Основное мероприятие «Мероприятия, направленные на военно-патриотическое воспитание детей и молодежи»</t>
  </si>
  <si>
    <t>2630400000</t>
  </si>
  <si>
    <t>10.4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</si>
  <si>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</si>
  <si>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</si>
  <si>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</si>
  <si>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</si>
  <si>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</si>
  <si>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11.1</t>
  </si>
  <si>
    <t>Подпрограмма Создание геоинформационной системы адресного реестра в Пограничном муниципальном районе"</t>
  </si>
  <si>
    <t>11.1.1</t>
  </si>
  <si>
    <t>Основное мероприятие "Формирование единой цифровой топографической основы территории пгп.Пограничный""</t>
  </si>
  <si>
    <t>2710100000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</si>
  <si>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</si>
  <si>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</si>
  <si>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</si>
  <si>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</si>
  <si>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</si>
  <si>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</si>
  <si>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</si>
  <si>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289020160</t>
  </si>
  <si>
    <t>2520300000</t>
  </si>
  <si>
    <t>2720120100</t>
  </si>
  <si>
    <t>2560270250</t>
  </si>
  <si>
    <t>2630520100</t>
  </si>
  <si>
    <t>9.6.2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</si>
  <si>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</si>
  <si>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</si>
  <si>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2560100000</t>
  </si>
  <si>
    <t>2560200000</t>
  </si>
  <si>
    <t>2630500000</t>
  </si>
  <si>
    <t>2610400000</t>
  </si>
  <si>
    <t>Приложение 7</t>
  </si>
  <si>
    <t xml:space="preserve">Показатели расходов районного бюджета </t>
  </si>
  <si>
    <t xml:space="preserve">по финансовому обеспечению муниципальных программ Пограничного муниципального района </t>
  </si>
  <si>
    <t>за 2017 год</t>
  </si>
  <si>
    <t>к муниципальному правовому акту</t>
  </si>
  <si>
    <t>Ведомство</t>
  </si>
  <si>
    <t>Уточненный бюджет 2017 года</t>
  </si>
  <si>
    <t xml:space="preserve">Кассовое исполнение за 2017 год </t>
  </si>
  <si>
    <t>Процент исполнения к уточненному бюджету 2017 года</t>
  </si>
  <si>
    <t>в рублях</t>
  </si>
  <si>
    <t>от 30.03.2018 № 200-МПА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</si>
</sst>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 applyFill="1"/>
    <xf numFmtId="0" fontId="7" fillId="0" borderId="0" xfId="0" applyFont="1" applyFill="1"/>
    <xf numFmtId="0" fontId="6" fillId="0" borderId="0" xfId="0" applyFont="1" applyFill="1" applyAlignment="1"/>
    <xf numFmtId="0" fontId="0" fillId="0" borderId="0" xfId="0" applyFont="1" applyFill="1"/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4" fontId="13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shrinkToFit="1"/>
    </xf>
    <xf numFmtId="4" fontId="11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" xfId="0" applyFont="1" applyFill="1" applyBorder="1"/>
    <xf numFmtId="49" fontId="12" fillId="0" borderId="1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49" fontId="12" fillId="0" borderId="5" xfId="1" applyNumberFormat="1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7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</cellXfs>
  <cellStyles count="2">
    <cellStyle name="Обычный" xfId="0" builtinId="0"/>
    <cellStyle name="Обычный_Приложение 6, 7 раздел подразде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topLeftCell="B1" zoomScaleNormal="100" workbookViewId="0">
      <selection activeCell="H8" sqref="H8"/>
    </sheetView>
  </sheetViews>
  <sheetFormatPr defaultRowHeight="24.95" customHeight="1"/>
  <cols>
    <col min="1" max="1" width="7.140625" style="12" customWidth="1"/>
    <col min="2" max="2" width="52.28515625" style="12" customWidth="1"/>
    <col min="3" max="3" width="7.7109375" style="12" customWidth="1"/>
    <col min="4" max="4" width="12.28515625" style="12" customWidth="1"/>
    <col min="5" max="7" width="15" style="12" customWidth="1"/>
    <col min="8" max="8" width="12.42578125" style="12" customWidth="1"/>
    <col min="9" max="9" width="16.5703125" style="12" customWidth="1"/>
    <col min="10" max="249" width="9.140625" style="12"/>
    <col min="250" max="250" width="7.140625" style="12" customWidth="1"/>
    <col min="251" max="251" width="66.28515625" style="12" customWidth="1"/>
    <col min="252" max="252" width="7.7109375" style="12" customWidth="1"/>
    <col min="253" max="253" width="12.28515625" style="12" customWidth="1"/>
    <col min="254" max="254" width="13.7109375" style="12" customWidth="1"/>
    <col min="255" max="260" width="0" style="12" hidden="1" customWidth="1"/>
    <col min="261" max="505" width="9.140625" style="12"/>
    <col min="506" max="506" width="7.140625" style="12" customWidth="1"/>
    <col min="507" max="507" width="66.28515625" style="12" customWidth="1"/>
    <col min="508" max="508" width="7.7109375" style="12" customWidth="1"/>
    <col min="509" max="509" width="12.28515625" style="12" customWidth="1"/>
    <col min="510" max="510" width="13.7109375" style="12" customWidth="1"/>
    <col min="511" max="516" width="0" style="12" hidden="1" customWidth="1"/>
    <col min="517" max="761" width="9.140625" style="12"/>
    <col min="762" max="762" width="7.140625" style="12" customWidth="1"/>
    <col min="763" max="763" width="66.28515625" style="12" customWidth="1"/>
    <col min="764" max="764" width="7.7109375" style="12" customWidth="1"/>
    <col min="765" max="765" width="12.28515625" style="12" customWidth="1"/>
    <col min="766" max="766" width="13.7109375" style="12" customWidth="1"/>
    <col min="767" max="772" width="0" style="12" hidden="1" customWidth="1"/>
    <col min="773" max="1017" width="9.140625" style="12"/>
    <col min="1018" max="1018" width="7.140625" style="12" customWidth="1"/>
    <col min="1019" max="1019" width="66.28515625" style="12" customWidth="1"/>
    <col min="1020" max="1020" width="7.7109375" style="12" customWidth="1"/>
    <col min="1021" max="1021" width="12.28515625" style="12" customWidth="1"/>
    <col min="1022" max="1022" width="13.7109375" style="12" customWidth="1"/>
    <col min="1023" max="1028" width="0" style="12" hidden="1" customWidth="1"/>
    <col min="1029" max="1273" width="9.140625" style="12"/>
    <col min="1274" max="1274" width="7.140625" style="12" customWidth="1"/>
    <col min="1275" max="1275" width="66.28515625" style="12" customWidth="1"/>
    <col min="1276" max="1276" width="7.7109375" style="12" customWidth="1"/>
    <col min="1277" max="1277" width="12.28515625" style="12" customWidth="1"/>
    <col min="1278" max="1278" width="13.7109375" style="12" customWidth="1"/>
    <col min="1279" max="1284" width="0" style="12" hidden="1" customWidth="1"/>
    <col min="1285" max="1529" width="9.140625" style="12"/>
    <col min="1530" max="1530" width="7.140625" style="12" customWidth="1"/>
    <col min="1531" max="1531" width="66.28515625" style="12" customWidth="1"/>
    <col min="1532" max="1532" width="7.7109375" style="12" customWidth="1"/>
    <col min="1533" max="1533" width="12.28515625" style="12" customWidth="1"/>
    <col min="1534" max="1534" width="13.7109375" style="12" customWidth="1"/>
    <col min="1535" max="1540" width="0" style="12" hidden="1" customWidth="1"/>
    <col min="1541" max="1785" width="9.140625" style="12"/>
    <col min="1786" max="1786" width="7.140625" style="12" customWidth="1"/>
    <col min="1787" max="1787" width="66.28515625" style="12" customWidth="1"/>
    <col min="1788" max="1788" width="7.7109375" style="12" customWidth="1"/>
    <col min="1789" max="1789" width="12.28515625" style="12" customWidth="1"/>
    <col min="1790" max="1790" width="13.7109375" style="12" customWidth="1"/>
    <col min="1791" max="1796" width="0" style="12" hidden="1" customWidth="1"/>
    <col min="1797" max="2041" width="9.140625" style="12"/>
    <col min="2042" max="2042" width="7.140625" style="12" customWidth="1"/>
    <col min="2043" max="2043" width="66.28515625" style="12" customWidth="1"/>
    <col min="2044" max="2044" width="7.7109375" style="12" customWidth="1"/>
    <col min="2045" max="2045" width="12.28515625" style="12" customWidth="1"/>
    <col min="2046" max="2046" width="13.7109375" style="12" customWidth="1"/>
    <col min="2047" max="2052" width="0" style="12" hidden="1" customWidth="1"/>
    <col min="2053" max="2297" width="9.140625" style="12"/>
    <col min="2298" max="2298" width="7.140625" style="12" customWidth="1"/>
    <col min="2299" max="2299" width="66.28515625" style="12" customWidth="1"/>
    <col min="2300" max="2300" width="7.7109375" style="12" customWidth="1"/>
    <col min="2301" max="2301" width="12.28515625" style="12" customWidth="1"/>
    <col min="2302" max="2302" width="13.7109375" style="12" customWidth="1"/>
    <col min="2303" max="2308" width="0" style="12" hidden="1" customWidth="1"/>
    <col min="2309" max="2553" width="9.140625" style="12"/>
    <col min="2554" max="2554" width="7.140625" style="12" customWidth="1"/>
    <col min="2555" max="2555" width="66.28515625" style="12" customWidth="1"/>
    <col min="2556" max="2556" width="7.7109375" style="12" customWidth="1"/>
    <col min="2557" max="2557" width="12.28515625" style="12" customWidth="1"/>
    <col min="2558" max="2558" width="13.7109375" style="12" customWidth="1"/>
    <col min="2559" max="2564" width="0" style="12" hidden="1" customWidth="1"/>
    <col min="2565" max="2809" width="9.140625" style="12"/>
    <col min="2810" max="2810" width="7.140625" style="12" customWidth="1"/>
    <col min="2811" max="2811" width="66.28515625" style="12" customWidth="1"/>
    <col min="2812" max="2812" width="7.7109375" style="12" customWidth="1"/>
    <col min="2813" max="2813" width="12.28515625" style="12" customWidth="1"/>
    <col min="2814" max="2814" width="13.7109375" style="12" customWidth="1"/>
    <col min="2815" max="2820" width="0" style="12" hidden="1" customWidth="1"/>
    <col min="2821" max="3065" width="9.140625" style="12"/>
    <col min="3066" max="3066" width="7.140625" style="12" customWidth="1"/>
    <col min="3067" max="3067" width="66.28515625" style="12" customWidth="1"/>
    <col min="3068" max="3068" width="7.7109375" style="12" customWidth="1"/>
    <col min="3069" max="3069" width="12.28515625" style="12" customWidth="1"/>
    <col min="3070" max="3070" width="13.7109375" style="12" customWidth="1"/>
    <col min="3071" max="3076" width="0" style="12" hidden="1" customWidth="1"/>
    <col min="3077" max="3321" width="9.140625" style="12"/>
    <col min="3322" max="3322" width="7.140625" style="12" customWidth="1"/>
    <col min="3323" max="3323" width="66.28515625" style="12" customWidth="1"/>
    <col min="3324" max="3324" width="7.7109375" style="12" customWidth="1"/>
    <col min="3325" max="3325" width="12.28515625" style="12" customWidth="1"/>
    <col min="3326" max="3326" width="13.7109375" style="12" customWidth="1"/>
    <col min="3327" max="3332" width="0" style="12" hidden="1" customWidth="1"/>
    <col min="3333" max="3577" width="9.140625" style="12"/>
    <col min="3578" max="3578" width="7.140625" style="12" customWidth="1"/>
    <col min="3579" max="3579" width="66.28515625" style="12" customWidth="1"/>
    <col min="3580" max="3580" width="7.7109375" style="12" customWidth="1"/>
    <col min="3581" max="3581" width="12.28515625" style="12" customWidth="1"/>
    <col min="3582" max="3582" width="13.7109375" style="12" customWidth="1"/>
    <col min="3583" max="3588" width="0" style="12" hidden="1" customWidth="1"/>
    <col min="3589" max="3833" width="9.140625" style="12"/>
    <col min="3834" max="3834" width="7.140625" style="12" customWidth="1"/>
    <col min="3835" max="3835" width="66.28515625" style="12" customWidth="1"/>
    <col min="3836" max="3836" width="7.7109375" style="12" customWidth="1"/>
    <col min="3837" max="3837" width="12.28515625" style="12" customWidth="1"/>
    <col min="3838" max="3838" width="13.7109375" style="12" customWidth="1"/>
    <col min="3839" max="3844" width="0" style="12" hidden="1" customWidth="1"/>
    <col min="3845" max="4089" width="9.140625" style="12"/>
    <col min="4090" max="4090" width="7.140625" style="12" customWidth="1"/>
    <col min="4091" max="4091" width="66.28515625" style="12" customWidth="1"/>
    <col min="4092" max="4092" width="7.7109375" style="12" customWidth="1"/>
    <col min="4093" max="4093" width="12.28515625" style="12" customWidth="1"/>
    <col min="4094" max="4094" width="13.7109375" style="12" customWidth="1"/>
    <col min="4095" max="4100" width="0" style="12" hidden="1" customWidth="1"/>
    <col min="4101" max="4345" width="9.140625" style="12"/>
    <col min="4346" max="4346" width="7.140625" style="12" customWidth="1"/>
    <col min="4347" max="4347" width="66.28515625" style="12" customWidth="1"/>
    <col min="4348" max="4348" width="7.7109375" style="12" customWidth="1"/>
    <col min="4349" max="4349" width="12.28515625" style="12" customWidth="1"/>
    <col min="4350" max="4350" width="13.7109375" style="12" customWidth="1"/>
    <col min="4351" max="4356" width="0" style="12" hidden="1" customWidth="1"/>
    <col min="4357" max="4601" width="9.140625" style="12"/>
    <col min="4602" max="4602" width="7.140625" style="12" customWidth="1"/>
    <col min="4603" max="4603" width="66.28515625" style="12" customWidth="1"/>
    <col min="4604" max="4604" width="7.7109375" style="12" customWidth="1"/>
    <col min="4605" max="4605" width="12.28515625" style="12" customWidth="1"/>
    <col min="4606" max="4606" width="13.7109375" style="12" customWidth="1"/>
    <col min="4607" max="4612" width="0" style="12" hidden="1" customWidth="1"/>
    <col min="4613" max="4857" width="9.140625" style="12"/>
    <col min="4858" max="4858" width="7.140625" style="12" customWidth="1"/>
    <col min="4859" max="4859" width="66.28515625" style="12" customWidth="1"/>
    <col min="4860" max="4860" width="7.7109375" style="12" customWidth="1"/>
    <col min="4861" max="4861" width="12.28515625" style="12" customWidth="1"/>
    <col min="4862" max="4862" width="13.7109375" style="12" customWidth="1"/>
    <col min="4863" max="4868" width="0" style="12" hidden="1" customWidth="1"/>
    <col min="4869" max="5113" width="9.140625" style="12"/>
    <col min="5114" max="5114" width="7.140625" style="12" customWidth="1"/>
    <col min="5115" max="5115" width="66.28515625" style="12" customWidth="1"/>
    <col min="5116" max="5116" width="7.7109375" style="12" customWidth="1"/>
    <col min="5117" max="5117" width="12.28515625" style="12" customWidth="1"/>
    <col min="5118" max="5118" width="13.7109375" style="12" customWidth="1"/>
    <col min="5119" max="5124" width="0" style="12" hidden="1" customWidth="1"/>
    <col min="5125" max="5369" width="9.140625" style="12"/>
    <col min="5370" max="5370" width="7.140625" style="12" customWidth="1"/>
    <col min="5371" max="5371" width="66.28515625" style="12" customWidth="1"/>
    <col min="5372" max="5372" width="7.7109375" style="12" customWidth="1"/>
    <col min="5373" max="5373" width="12.28515625" style="12" customWidth="1"/>
    <col min="5374" max="5374" width="13.7109375" style="12" customWidth="1"/>
    <col min="5375" max="5380" width="0" style="12" hidden="1" customWidth="1"/>
    <col min="5381" max="5625" width="9.140625" style="12"/>
    <col min="5626" max="5626" width="7.140625" style="12" customWidth="1"/>
    <col min="5627" max="5627" width="66.28515625" style="12" customWidth="1"/>
    <col min="5628" max="5628" width="7.7109375" style="12" customWidth="1"/>
    <col min="5629" max="5629" width="12.28515625" style="12" customWidth="1"/>
    <col min="5630" max="5630" width="13.7109375" style="12" customWidth="1"/>
    <col min="5631" max="5636" width="0" style="12" hidden="1" customWidth="1"/>
    <col min="5637" max="5881" width="9.140625" style="12"/>
    <col min="5882" max="5882" width="7.140625" style="12" customWidth="1"/>
    <col min="5883" max="5883" width="66.28515625" style="12" customWidth="1"/>
    <col min="5884" max="5884" width="7.7109375" style="12" customWidth="1"/>
    <col min="5885" max="5885" width="12.28515625" style="12" customWidth="1"/>
    <col min="5886" max="5886" width="13.7109375" style="12" customWidth="1"/>
    <col min="5887" max="5892" width="0" style="12" hidden="1" customWidth="1"/>
    <col min="5893" max="6137" width="9.140625" style="12"/>
    <col min="6138" max="6138" width="7.140625" style="12" customWidth="1"/>
    <col min="6139" max="6139" width="66.28515625" style="12" customWidth="1"/>
    <col min="6140" max="6140" width="7.7109375" style="12" customWidth="1"/>
    <col min="6141" max="6141" width="12.28515625" style="12" customWidth="1"/>
    <col min="6142" max="6142" width="13.7109375" style="12" customWidth="1"/>
    <col min="6143" max="6148" width="0" style="12" hidden="1" customWidth="1"/>
    <col min="6149" max="6393" width="9.140625" style="12"/>
    <col min="6394" max="6394" width="7.140625" style="12" customWidth="1"/>
    <col min="6395" max="6395" width="66.28515625" style="12" customWidth="1"/>
    <col min="6396" max="6396" width="7.7109375" style="12" customWidth="1"/>
    <col min="6397" max="6397" width="12.28515625" style="12" customWidth="1"/>
    <col min="6398" max="6398" width="13.7109375" style="12" customWidth="1"/>
    <col min="6399" max="6404" width="0" style="12" hidden="1" customWidth="1"/>
    <col min="6405" max="6649" width="9.140625" style="12"/>
    <col min="6650" max="6650" width="7.140625" style="12" customWidth="1"/>
    <col min="6651" max="6651" width="66.28515625" style="12" customWidth="1"/>
    <col min="6652" max="6652" width="7.7109375" style="12" customWidth="1"/>
    <col min="6653" max="6653" width="12.28515625" style="12" customWidth="1"/>
    <col min="6654" max="6654" width="13.7109375" style="12" customWidth="1"/>
    <col min="6655" max="6660" width="0" style="12" hidden="1" customWidth="1"/>
    <col min="6661" max="6905" width="9.140625" style="12"/>
    <col min="6906" max="6906" width="7.140625" style="12" customWidth="1"/>
    <col min="6907" max="6907" width="66.28515625" style="12" customWidth="1"/>
    <col min="6908" max="6908" width="7.7109375" style="12" customWidth="1"/>
    <col min="6909" max="6909" width="12.28515625" style="12" customWidth="1"/>
    <col min="6910" max="6910" width="13.7109375" style="12" customWidth="1"/>
    <col min="6911" max="6916" width="0" style="12" hidden="1" customWidth="1"/>
    <col min="6917" max="7161" width="9.140625" style="12"/>
    <col min="7162" max="7162" width="7.140625" style="12" customWidth="1"/>
    <col min="7163" max="7163" width="66.28515625" style="12" customWidth="1"/>
    <col min="7164" max="7164" width="7.7109375" style="12" customWidth="1"/>
    <col min="7165" max="7165" width="12.28515625" style="12" customWidth="1"/>
    <col min="7166" max="7166" width="13.7109375" style="12" customWidth="1"/>
    <col min="7167" max="7172" width="0" style="12" hidden="1" customWidth="1"/>
    <col min="7173" max="7417" width="9.140625" style="12"/>
    <col min="7418" max="7418" width="7.140625" style="12" customWidth="1"/>
    <col min="7419" max="7419" width="66.28515625" style="12" customWidth="1"/>
    <col min="7420" max="7420" width="7.7109375" style="12" customWidth="1"/>
    <col min="7421" max="7421" width="12.28515625" style="12" customWidth="1"/>
    <col min="7422" max="7422" width="13.7109375" style="12" customWidth="1"/>
    <col min="7423" max="7428" width="0" style="12" hidden="1" customWidth="1"/>
    <col min="7429" max="7673" width="9.140625" style="12"/>
    <col min="7674" max="7674" width="7.140625" style="12" customWidth="1"/>
    <col min="7675" max="7675" width="66.28515625" style="12" customWidth="1"/>
    <col min="7676" max="7676" width="7.7109375" style="12" customWidth="1"/>
    <col min="7677" max="7677" width="12.28515625" style="12" customWidth="1"/>
    <col min="7678" max="7678" width="13.7109375" style="12" customWidth="1"/>
    <col min="7679" max="7684" width="0" style="12" hidden="1" customWidth="1"/>
    <col min="7685" max="7929" width="9.140625" style="12"/>
    <col min="7930" max="7930" width="7.140625" style="12" customWidth="1"/>
    <col min="7931" max="7931" width="66.28515625" style="12" customWidth="1"/>
    <col min="7932" max="7932" width="7.7109375" style="12" customWidth="1"/>
    <col min="7933" max="7933" width="12.28515625" style="12" customWidth="1"/>
    <col min="7934" max="7934" width="13.7109375" style="12" customWidth="1"/>
    <col min="7935" max="7940" width="0" style="12" hidden="1" customWidth="1"/>
    <col min="7941" max="8185" width="9.140625" style="12"/>
    <col min="8186" max="8186" width="7.140625" style="12" customWidth="1"/>
    <col min="8187" max="8187" width="66.28515625" style="12" customWidth="1"/>
    <col min="8188" max="8188" width="7.7109375" style="12" customWidth="1"/>
    <col min="8189" max="8189" width="12.28515625" style="12" customWidth="1"/>
    <col min="8190" max="8190" width="13.7109375" style="12" customWidth="1"/>
    <col min="8191" max="8196" width="0" style="12" hidden="1" customWidth="1"/>
    <col min="8197" max="8441" width="9.140625" style="12"/>
    <col min="8442" max="8442" width="7.140625" style="12" customWidth="1"/>
    <col min="8443" max="8443" width="66.28515625" style="12" customWidth="1"/>
    <col min="8444" max="8444" width="7.7109375" style="12" customWidth="1"/>
    <col min="8445" max="8445" width="12.28515625" style="12" customWidth="1"/>
    <col min="8446" max="8446" width="13.7109375" style="12" customWidth="1"/>
    <col min="8447" max="8452" width="0" style="12" hidden="1" customWidth="1"/>
    <col min="8453" max="8697" width="9.140625" style="12"/>
    <col min="8698" max="8698" width="7.140625" style="12" customWidth="1"/>
    <col min="8699" max="8699" width="66.28515625" style="12" customWidth="1"/>
    <col min="8700" max="8700" width="7.7109375" style="12" customWidth="1"/>
    <col min="8701" max="8701" width="12.28515625" style="12" customWidth="1"/>
    <col min="8702" max="8702" width="13.7109375" style="12" customWidth="1"/>
    <col min="8703" max="8708" width="0" style="12" hidden="1" customWidth="1"/>
    <col min="8709" max="8953" width="9.140625" style="12"/>
    <col min="8954" max="8954" width="7.140625" style="12" customWidth="1"/>
    <col min="8955" max="8955" width="66.28515625" style="12" customWidth="1"/>
    <col min="8956" max="8956" width="7.7109375" style="12" customWidth="1"/>
    <col min="8957" max="8957" width="12.28515625" style="12" customWidth="1"/>
    <col min="8958" max="8958" width="13.7109375" style="12" customWidth="1"/>
    <col min="8959" max="8964" width="0" style="12" hidden="1" customWidth="1"/>
    <col min="8965" max="9209" width="9.140625" style="12"/>
    <col min="9210" max="9210" width="7.140625" style="12" customWidth="1"/>
    <col min="9211" max="9211" width="66.28515625" style="12" customWidth="1"/>
    <col min="9212" max="9212" width="7.7109375" style="12" customWidth="1"/>
    <col min="9213" max="9213" width="12.28515625" style="12" customWidth="1"/>
    <col min="9214" max="9214" width="13.7109375" style="12" customWidth="1"/>
    <col min="9215" max="9220" width="0" style="12" hidden="1" customWidth="1"/>
    <col min="9221" max="9465" width="9.140625" style="12"/>
    <col min="9466" max="9466" width="7.140625" style="12" customWidth="1"/>
    <col min="9467" max="9467" width="66.28515625" style="12" customWidth="1"/>
    <col min="9468" max="9468" width="7.7109375" style="12" customWidth="1"/>
    <col min="9469" max="9469" width="12.28515625" style="12" customWidth="1"/>
    <col min="9470" max="9470" width="13.7109375" style="12" customWidth="1"/>
    <col min="9471" max="9476" width="0" style="12" hidden="1" customWidth="1"/>
    <col min="9477" max="9721" width="9.140625" style="12"/>
    <col min="9722" max="9722" width="7.140625" style="12" customWidth="1"/>
    <col min="9723" max="9723" width="66.28515625" style="12" customWidth="1"/>
    <col min="9724" max="9724" width="7.7109375" style="12" customWidth="1"/>
    <col min="9725" max="9725" width="12.28515625" style="12" customWidth="1"/>
    <col min="9726" max="9726" width="13.7109375" style="12" customWidth="1"/>
    <col min="9727" max="9732" width="0" style="12" hidden="1" customWidth="1"/>
    <col min="9733" max="9977" width="9.140625" style="12"/>
    <col min="9978" max="9978" width="7.140625" style="12" customWidth="1"/>
    <col min="9979" max="9979" width="66.28515625" style="12" customWidth="1"/>
    <col min="9980" max="9980" width="7.7109375" style="12" customWidth="1"/>
    <col min="9981" max="9981" width="12.28515625" style="12" customWidth="1"/>
    <col min="9982" max="9982" width="13.7109375" style="12" customWidth="1"/>
    <col min="9983" max="9988" width="0" style="12" hidden="1" customWidth="1"/>
    <col min="9989" max="10233" width="9.140625" style="12"/>
    <col min="10234" max="10234" width="7.140625" style="12" customWidth="1"/>
    <col min="10235" max="10235" width="66.28515625" style="12" customWidth="1"/>
    <col min="10236" max="10236" width="7.7109375" style="12" customWidth="1"/>
    <col min="10237" max="10237" width="12.28515625" style="12" customWidth="1"/>
    <col min="10238" max="10238" width="13.7109375" style="12" customWidth="1"/>
    <col min="10239" max="10244" width="0" style="12" hidden="1" customWidth="1"/>
    <col min="10245" max="10489" width="9.140625" style="12"/>
    <col min="10490" max="10490" width="7.140625" style="12" customWidth="1"/>
    <col min="10491" max="10491" width="66.28515625" style="12" customWidth="1"/>
    <col min="10492" max="10492" width="7.7109375" style="12" customWidth="1"/>
    <col min="10493" max="10493" width="12.28515625" style="12" customWidth="1"/>
    <col min="10494" max="10494" width="13.7109375" style="12" customWidth="1"/>
    <col min="10495" max="10500" width="0" style="12" hidden="1" customWidth="1"/>
    <col min="10501" max="10745" width="9.140625" style="12"/>
    <col min="10746" max="10746" width="7.140625" style="12" customWidth="1"/>
    <col min="10747" max="10747" width="66.28515625" style="12" customWidth="1"/>
    <col min="10748" max="10748" width="7.7109375" style="12" customWidth="1"/>
    <col min="10749" max="10749" width="12.28515625" style="12" customWidth="1"/>
    <col min="10750" max="10750" width="13.7109375" style="12" customWidth="1"/>
    <col min="10751" max="10756" width="0" style="12" hidden="1" customWidth="1"/>
    <col min="10757" max="11001" width="9.140625" style="12"/>
    <col min="11002" max="11002" width="7.140625" style="12" customWidth="1"/>
    <col min="11003" max="11003" width="66.28515625" style="12" customWidth="1"/>
    <col min="11004" max="11004" width="7.7109375" style="12" customWidth="1"/>
    <col min="11005" max="11005" width="12.28515625" style="12" customWidth="1"/>
    <col min="11006" max="11006" width="13.7109375" style="12" customWidth="1"/>
    <col min="11007" max="11012" width="0" style="12" hidden="1" customWidth="1"/>
    <col min="11013" max="11257" width="9.140625" style="12"/>
    <col min="11258" max="11258" width="7.140625" style="12" customWidth="1"/>
    <col min="11259" max="11259" width="66.28515625" style="12" customWidth="1"/>
    <col min="11260" max="11260" width="7.7109375" style="12" customWidth="1"/>
    <col min="11261" max="11261" width="12.28515625" style="12" customWidth="1"/>
    <col min="11262" max="11262" width="13.7109375" style="12" customWidth="1"/>
    <col min="11263" max="11268" width="0" style="12" hidden="1" customWidth="1"/>
    <col min="11269" max="11513" width="9.140625" style="12"/>
    <col min="11514" max="11514" width="7.140625" style="12" customWidth="1"/>
    <col min="11515" max="11515" width="66.28515625" style="12" customWidth="1"/>
    <col min="11516" max="11516" width="7.7109375" style="12" customWidth="1"/>
    <col min="11517" max="11517" width="12.28515625" style="12" customWidth="1"/>
    <col min="11518" max="11518" width="13.7109375" style="12" customWidth="1"/>
    <col min="11519" max="11524" width="0" style="12" hidden="1" customWidth="1"/>
    <col min="11525" max="11769" width="9.140625" style="12"/>
    <col min="11770" max="11770" width="7.140625" style="12" customWidth="1"/>
    <col min="11771" max="11771" width="66.28515625" style="12" customWidth="1"/>
    <col min="11772" max="11772" width="7.7109375" style="12" customWidth="1"/>
    <col min="11773" max="11773" width="12.28515625" style="12" customWidth="1"/>
    <col min="11774" max="11774" width="13.7109375" style="12" customWidth="1"/>
    <col min="11775" max="11780" width="0" style="12" hidden="1" customWidth="1"/>
    <col min="11781" max="12025" width="9.140625" style="12"/>
    <col min="12026" max="12026" width="7.140625" style="12" customWidth="1"/>
    <col min="12027" max="12027" width="66.28515625" style="12" customWidth="1"/>
    <col min="12028" max="12028" width="7.7109375" style="12" customWidth="1"/>
    <col min="12029" max="12029" width="12.28515625" style="12" customWidth="1"/>
    <col min="12030" max="12030" width="13.7109375" style="12" customWidth="1"/>
    <col min="12031" max="12036" width="0" style="12" hidden="1" customWidth="1"/>
    <col min="12037" max="12281" width="9.140625" style="12"/>
    <col min="12282" max="12282" width="7.140625" style="12" customWidth="1"/>
    <col min="12283" max="12283" width="66.28515625" style="12" customWidth="1"/>
    <col min="12284" max="12284" width="7.7109375" style="12" customWidth="1"/>
    <col min="12285" max="12285" width="12.28515625" style="12" customWidth="1"/>
    <col min="12286" max="12286" width="13.7109375" style="12" customWidth="1"/>
    <col min="12287" max="12292" width="0" style="12" hidden="1" customWidth="1"/>
    <col min="12293" max="12537" width="9.140625" style="12"/>
    <col min="12538" max="12538" width="7.140625" style="12" customWidth="1"/>
    <col min="12539" max="12539" width="66.28515625" style="12" customWidth="1"/>
    <col min="12540" max="12540" width="7.7109375" style="12" customWidth="1"/>
    <col min="12541" max="12541" width="12.28515625" style="12" customWidth="1"/>
    <col min="12542" max="12542" width="13.7109375" style="12" customWidth="1"/>
    <col min="12543" max="12548" width="0" style="12" hidden="1" customWidth="1"/>
    <col min="12549" max="12793" width="9.140625" style="12"/>
    <col min="12794" max="12794" width="7.140625" style="12" customWidth="1"/>
    <col min="12795" max="12795" width="66.28515625" style="12" customWidth="1"/>
    <col min="12796" max="12796" width="7.7109375" style="12" customWidth="1"/>
    <col min="12797" max="12797" width="12.28515625" style="12" customWidth="1"/>
    <col min="12798" max="12798" width="13.7109375" style="12" customWidth="1"/>
    <col min="12799" max="12804" width="0" style="12" hidden="1" customWidth="1"/>
    <col min="12805" max="13049" width="9.140625" style="12"/>
    <col min="13050" max="13050" width="7.140625" style="12" customWidth="1"/>
    <col min="13051" max="13051" width="66.28515625" style="12" customWidth="1"/>
    <col min="13052" max="13052" width="7.7109375" style="12" customWidth="1"/>
    <col min="13053" max="13053" width="12.28515625" style="12" customWidth="1"/>
    <col min="13054" max="13054" width="13.7109375" style="12" customWidth="1"/>
    <col min="13055" max="13060" width="0" style="12" hidden="1" customWidth="1"/>
    <col min="13061" max="13305" width="9.140625" style="12"/>
    <col min="13306" max="13306" width="7.140625" style="12" customWidth="1"/>
    <col min="13307" max="13307" width="66.28515625" style="12" customWidth="1"/>
    <col min="13308" max="13308" width="7.7109375" style="12" customWidth="1"/>
    <col min="13309" max="13309" width="12.28515625" style="12" customWidth="1"/>
    <col min="13310" max="13310" width="13.7109375" style="12" customWidth="1"/>
    <col min="13311" max="13316" width="0" style="12" hidden="1" customWidth="1"/>
    <col min="13317" max="13561" width="9.140625" style="12"/>
    <col min="13562" max="13562" width="7.140625" style="12" customWidth="1"/>
    <col min="13563" max="13563" width="66.28515625" style="12" customWidth="1"/>
    <col min="13564" max="13564" width="7.7109375" style="12" customWidth="1"/>
    <col min="13565" max="13565" width="12.28515625" style="12" customWidth="1"/>
    <col min="13566" max="13566" width="13.7109375" style="12" customWidth="1"/>
    <col min="13567" max="13572" width="0" style="12" hidden="1" customWidth="1"/>
    <col min="13573" max="13817" width="9.140625" style="12"/>
    <col min="13818" max="13818" width="7.140625" style="12" customWidth="1"/>
    <col min="13819" max="13819" width="66.28515625" style="12" customWidth="1"/>
    <col min="13820" max="13820" width="7.7109375" style="12" customWidth="1"/>
    <col min="13821" max="13821" width="12.28515625" style="12" customWidth="1"/>
    <col min="13822" max="13822" width="13.7109375" style="12" customWidth="1"/>
    <col min="13823" max="13828" width="0" style="12" hidden="1" customWidth="1"/>
    <col min="13829" max="14073" width="9.140625" style="12"/>
    <col min="14074" max="14074" width="7.140625" style="12" customWidth="1"/>
    <col min="14075" max="14075" width="66.28515625" style="12" customWidth="1"/>
    <col min="14076" max="14076" width="7.7109375" style="12" customWidth="1"/>
    <col min="14077" max="14077" width="12.28515625" style="12" customWidth="1"/>
    <col min="14078" max="14078" width="13.7109375" style="12" customWidth="1"/>
    <col min="14079" max="14084" width="0" style="12" hidden="1" customWidth="1"/>
    <col min="14085" max="14329" width="9.140625" style="12"/>
    <col min="14330" max="14330" width="7.140625" style="12" customWidth="1"/>
    <col min="14331" max="14331" width="66.28515625" style="12" customWidth="1"/>
    <col min="14332" max="14332" width="7.7109375" style="12" customWidth="1"/>
    <col min="14333" max="14333" width="12.28515625" style="12" customWidth="1"/>
    <col min="14334" max="14334" width="13.7109375" style="12" customWidth="1"/>
    <col min="14335" max="14340" width="0" style="12" hidden="1" customWidth="1"/>
    <col min="14341" max="14585" width="9.140625" style="12"/>
    <col min="14586" max="14586" width="7.140625" style="12" customWidth="1"/>
    <col min="14587" max="14587" width="66.28515625" style="12" customWidth="1"/>
    <col min="14588" max="14588" width="7.7109375" style="12" customWidth="1"/>
    <col min="14589" max="14589" width="12.28515625" style="12" customWidth="1"/>
    <col min="14590" max="14590" width="13.7109375" style="12" customWidth="1"/>
    <col min="14591" max="14596" width="0" style="12" hidden="1" customWidth="1"/>
    <col min="14597" max="14841" width="9.140625" style="12"/>
    <col min="14842" max="14842" width="7.140625" style="12" customWidth="1"/>
    <col min="14843" max="14843" width="66.28515625" style="12" customWidth="1"/>
    <col min="14844" max="14844" width="7.7109375" style="12" customWidth="1"/>
    <col min="14845" max="14845" width="12.28515625" style="12" customWidth="1"/>
    <col min="14846" max="14846" width="13.7109375" style="12" customWidth="1"/>
    <col min="14847" max="14852" width="0" style="12" hidden="1" customWidth="1"/>
    <col min="14853" max="15097" width="9.140625" style="12"/>
    <col min="15098" max="15098" width="7.140625" style="12" customWidth="1"/>
    <col min="15099" max="15099" width="66.28515625" style="12" customWidth="1"/>
    <col min="15100" max="15100" width="7.7109375" style="12" customWidth="1"/>
    <col min="15101" max="15101" width="12.28515625" style="12" customWidth="1"/>
    <col min="15102" max="15102" width="13.7109375" style="12" customWidth="1"/>
    <col min="15103" max="15108" width="0" style="12" hidden="1" customWidth="1"/>
    <col min="15109" max="15353" width="9.140625" style="12"/>
    <col min="15354" max="15354" width="7.140625" style="12" customWidth="1"/>
    <col min="15355" max="15355" width="66.28515625" style="12" customWidth="1"/>
    <col min="15356" max="15356" width="7.7109375" style="12" customWidth="1"/>
    <col min="15357" max="15357" width="12.28515625" style="12" customWidth="1"/>
    <col min="15358" max="15358" width="13.7109375" style="12" customWidth="1"/>
    <col min="15359" max="15364" width="0" style="12" hidden="1" customWidth="1"/>
    <col min="15365" max="15609" width="9.140625" style="12"/>
    <col min="15610" max="15610" width="7.140625" style="12" customWidth="1"/>
    <col min="15611" max="15611" width="66.28515625" style="12" customWidth="1"/>
    <col min="15612" max="15612" width="7.7109375" style="12" customWidth="1"/>
    <col min="15613" max="15613" width="12.28515625" style="12" customWidth="1"/>
    <col min="15614" max="15614" width="13.7109375" style="12" customWidth="1"/>
    <col min="15615" max="15620" width="0" style="12" hidden="1" customWidth="1"/>
    <col min="15621" max="15865" width="9.140625" style="12"/>
    <col min="15866" max="15866" width="7.140625" style="12" customWidth="1"/>
    <col min="15867" max="15867" width="66.28515625" style="12" customWidth="1"/>
    <col min="15868" max="15868" width="7.7109375" style="12" customWidth="1"/>
    <col min="15869" max="15869" width="12.28515625" style="12" customWidth="1"/>
    <col min="15870" max="15870" width="13.7109375" style="12" customWidth="1"/>
    <col min="15871" max="15876" width="0" style="12" hidden="1" customWidth="1"/>
    <col min="15877" max="16121" width="9.140625" style="12"/>
    <col min="16122" max="16122" width="7.140625" style="12" customWidth="1"/>
    <col min="16123" max="16123" width="66.28515625" style="12" customWidth="1"/>
    <col min="16124" max="16124" width="7.7109375" style="12" customWidth="1"/>
    <col min="16125" max="16125" width="12.28515625" style="12" customWidth="1"/>
    <col min="16126" max="16126" width="13.7109375" style="12" customWidth="1"/>
    <col min="16127" max="16132" width="0" style="12" hidden="1" customWidth="1"/>
    <col min="16133" max="16384" width="9.140625" style="12"/>
  </cols>
  <sheetData>
    <row r="1" spans="1:15" s="10" customFormat="1" ht="19.5" customHeight="1">
      <c r="B1" s="65"/>
      <c r="C1" s="65"/>
      <c r="D1" s="65"/>
      <c r="E1" s="68" t="s">
        <v>362</v>
      </c>
      <c r="F1" s="68"/>
      <c r="G1" s="68"/>
    </row>
    <row r="2" spans="1:15" s="10" customFormat="1" ht="17.25" customHeight="1">
      <c r="B2" s="65"/>
      <c r="C2" s="65"/>
      <c r="D2" s="65"/>
      <c r="E2" s="68" t="s">
        <v>366</v>
      </c>
      <c r="F2" s="68"/>
      <c r="G2" s="68"/>
    </row>
    <row r="3" spans="1:15" s="10" customFormat="1" ht="18.75" customHeight="1">
      <c r="B3" s="65"/>
      <c r="C3" s="65"/>
      <c r="D3" s="65"/>
      <c r="E3" s="68" t="s">
        <v>4</v>
      </c>
      <c r="F3" s="68"/>
      <c r="G3" s="68"/>
    </row>
    <row r="4" spans="1:15" s="10" customFormat="1" ht="15" customHeight="1">
      <c r="B4" s="65"/>
      <c r="C4" s="65"/>
      <c r="D4" s="65"/>
      <c r="E4" s="71" t="s">
        <v>372</v>
      </c>
      <c r="F4" s="68"/>
      <c r="G4" s="68"/>
    </row>
    <row r="5" spans="1:15" ht="24.95" customHeight="1">
      <c r="B5" s="65"/>
      <c r="C5" s="65"/>
      <c r="D5" s="65"/>
      <c r="E5" s="65"/>
      <c r="F5" s="65"/>
      <c r="G5" s="65"/>
    </row>
    <row r="6" spans="1:15" s="10" customFormat="1" ht="17.25" customHeight="1">
      <c r="B6" s="69" t="s">
        <v>363</v>
      </c>
      <c r="C6" s="69"/>
      <c r="D6" s="69"/>
      <c r="E6" s="69"/>
      <c r="F6" s="69"/>
      <c r="G6" s="69"/>
    </row>
    <row r="7" spans="1:15" ht="21" customHeight="1">
      <c r="B7" s="66" t="s">
        <v>364</v>
      </c>
      <c r="C7" s="66"/>
      <c r="D7" s="66"/>
      <c r="E7" s="66"/>
      <c r="F7" s="66"/>
      <c r="G7" s="66"/>
    </row>
    <row r="8" spans="1:15" ht="18" customHeight="1">
      <c r="B8" s="66" t="s">
        <v>365</v>
      </c>
      <c r="C8" s="66"/>
      <c r="D8" s="66"/>
      <c r="E8" s="66"/>
      <c r="F8" s="66"/>
      <c r="G8" s="66"/>
    </row>
    <row r="9" spans="1:15" ht="21" customHeight="1">
      <c r="B9" s="13"/>
      <c r="C9" s="13"/>
      <c r="D9" s="13"/>
      <c r="E9" s="70" t="s">
        <v>371</v>
      </c>
      <c r="F9" s="70"/>
      <c r="G9" s="14"/>
    </row>
    <row r="10" spans="1:15" ht="69" customHeight="1">
      <c r="A10" s="15" t="s">
        <v>194</v>
      </c>
      <c r="B10" s="16" t="s">
        <v>195</v>
      </c>
      <c r="C10" s="16" t="s">
        <v>367</v>
      </c>
      <c r="D10" s="16" t="s">
        <v>5</v>
      </c>
      <c r="E10" s="16" t="s">
        <v>368</v>
      </c>
      <c r="F10" s="16" t="s">
        <v>369</v>
      </c>
      <c r="G10" s="16" t="s">
        <v>370</v>
      </c>
    </row>
    <row r="11" spans="1:15" ht="24.95" customHeight="1">
      <c r="A11" s="17">
        <v>1</v>
      </c>
      <c r="B11" s="18" t="s">
        <v>36</v>
      </c>
      <c r="C11" s="19" t="s">
        <v>0</v>
      </c>
      <c r="D11" s="20" t="s">
        <v>196</v>
      </c>
      <c r="E11" s="61">
        <f>E12+E15</f>
        <v>218332</v>
      </c>
      <c r="F11" s="61">
        <f>F12+F15</f>
        <v>218189</v>
      </c>
      <c r="G11" s="61">
        <f>F11/E11*100</f>
        <v>99.934503416814763</v>
      </c>
    </row>
    <row r="12" spans="1:15" s="9" customFormat="1" ht="24.95" customHeight="1">
      <c r="A12" s="21" t="s">
        <v>197</v>
      </c>
      <c r="B12" s="22" t="s">
        <v>198</v>
      </c>
      <c r="C12" s="23" t="s">
        <v>0</v>
      </c>
      <c r="D12" s="23" t="s">
        <v>199</v>
      </c>
      <c r="E12" s="24">
        <f>E13+E14</f>
        <v>198332</v>
      </c>
      <c r="F12" s="24">
        <f>F13+F14</f>
        <v>198332</v>
      </c>
      <c r="G12" s="61">
        <f t="shared" ref="G12:G75" si="0">F12/E12*100</f>
        <v>100</v>
      </c>
      <c r="K12" s="10"/>
      <c r="L12" s="63"/>
      <c r="M12" s="63"/>
      <c r="N12" s="63"/>
      <c r="O12" s="63"/>
    </row>
    <row r="13" spans="1:15" ht="24.95" customHeight="1">
      <c r="A13" s="15"/>
      <c r="B13" s="1" t="s">
        <v>200</v>
      </c>
      <c r="C13" s="25" t="s">
        <v>0</v>
      </c>
      <c r="D13" s="3" t="s">
        <v>178</v>
      </c>
      <c r="E13" s="4">
        <v>122000</v>
      </c>
      <c r="F13" s="4">
        <v>122000</v>
      </c>
      <c r="G13" s="61">
        <f t="shared" si="0"/>
        <v>100</v>
      </c>
      <c r="K13" s="64"/>
      <c r="L13" s="64"/>
      <c r="M13" s="64"/>
      <c r="N13" s="64"/>
      <c r="O13" s="64"/>
    </row>
    <row r="14" spans="1:15" ht="24.95" customHeight="1">
      <c r="A14" s="15"/>
      <c r="B14" s="1" t="s">
        <v>175</v>
      </c>
      <c r="C14" s="25" t="s">
        <v>0</v>
      </c>
      <c r="D14" s="3" t="s">
        <v>177</v>
      </c>
      <c r="E14" s="4">
        <v>76332</v>
      </c>
      <c r="F14" s="4">
        <v>76332</v>
      </c>
      <c r="G14" s="61">
        <f t="shared" si="0"/>
        <v>100</v>
      </c>
      <c r="K14" s="65"/>
      <c r="L14" s="65"/>
      <c r="M14" s="65"/>
      <c r="N14" s="10"/>
      <c r="O14" s="10"/>
    </row>
    <row r="15" spans="1:15" ht="24.95" customHeight="1">
      <c r="A15" s="21" t="s">
        <v>201</v>
      </c>
      <c r="B15" s="26" t="s">
        <v>202</v>
      </c>
      <c r="C15" s="23" t="s">
        <v>0</v>
      </c>
      <c r="D15" s="23" t="s">
        <v>203</v>
      </c>
      <c r="E15" s="24">
        <f>E16</f>
        <v>20000</v>
      </c>
      <c r="F15" s="24">
        <f>F16</f>
        <v>19857</v>
      </c>
      <c r="G15" s="61">
        <f t="shared" si="0"/>
        <v>99.284999999999997</v>
      </c>
      <c r="K15" s="67"/>
      <c r="L15" s="67"/>
      <c r="M15" s="67"/>
      <c r="N15" s="11"/>
      <c r="O15" s="10"/>
    </row>
    <row r="16" spans="1:15" ht="24.95" customHeight="1">
      <c r="A16" s="15"/>
      <c r="B16" s="5" t="s">
        <v>37</v>
      </c>
      <c r="C16" s="25" t="s">
        <v>0</v>
      </c>
      <c r="D16" s="25" t="s">
        <v>38</v>
      </c>
      <c r="E16" s="62">
        <v>20000</v>
      </c>
      <c r="F16" s="62">
        <v>19857</v>
      </c>
      <c r="G16" s="61">
        <f t="shared" si="0"/>
        <v>99.284999999999997</v>
      </c>
    </row>
    <row r="17" spans="1:7" ht="24.95" customHeight="1">
      <c r="A17" s="17">
        <v>2</v>
      </c>
      <c r="B17" s="27" t="s">
        <v>135</v>
      </c>
      <c r="C17" s="25"/>
      <c r="D17" s="28" t="s">
        <v>136</v>
      </c>
      <c r="E17" s="29">
        <f>E18</f>
        <v>1398000</v>
      </c>
      <c r="F17" s="29">
        <f>F18</f>
        <v>1328430.23</v>
      </c>
      <c r="G17" s="61">
        <f t="shared" si="0"/>
        <v>95.023621602288983</v>
      </c>
    </row>
    <row r="18" spans="1:7" ht="24.95" customHeight="1">
      <c r="A18" s="21" t="s">
        <v>204</v>
      </c>
      <c r="B18" s="22" t="s">
        <v>205</v>
      </c>
      <c r="C18" s="23"/>
      <c r="D18" s="23" t="s">
        <v>206</v>
      </c>
      <c r="E18" s="24">
        <f>E19+E20+E21</f>
        <v>1398000</v>
      </c>
      <c r="F18" s="24">
        <f>F19+F20+F21</f>
        <v>1328430.23</v>
      </c>
      <c r="G18" s="61">
        <f t="shared" si="0"/>
        <v>95.023621602288983</v>
      </c>
    </row>
    <row r="19" spans="1:7" ht="24.95" customHeight="1">
      <c r="A19" s="15"/>
      <c r="B19" s="5" t="s">
        <v>137</v>
      </c>
      <c r="C19" s="25" t="s">
        <v>0</v>
      </c>
      <c r="D19" s="25" t="s">
        <v>138</v>
      </c>
      <c r="E19" s="4">
        <v>396920</v>
      </c>
      <c r="F19" s="4">
        <v>327350.23</v>
      </c>
      <c r="G19" s="61">
        <f t="shared" si="0"/>
        <v>82.472596492996061</v>
      </c>
    </row>
    <row r="20" spans="1:7" ht="24.95" customHeight="1">
      <c r="A20" s="15"/>
      <c r="B20" s="5" t="s">
        <v>137</v>
      </c>
      <c r="C20" s="25" t="s">
        <v>1</v>
      </c>
      <c r="D20" s="25" t="s">
        <v>138</v>
      </c>
      <c r="E20" s="4">
        <v>575357.16</v>
      </c>
      <c r="F20" s="4">
        <v>575357.16</v>
      </c>
      <c r="G20" s="61">
        <f t="shared" si="0"/>
        <v>100</v>
      </c>
    </row>
    <row r="21" spans="1:7" ht="24.95" customHeight="1">
      <c r="A21" s="30"/>
      <c r="B21" s="5" t="s">
        <v>90</v>
      </c>
      <c r="C21" s="25" t="s">
        <v>1</v>
      </c>
      <c r="D21" s="25" t="s">
        <v>139</v>
      </c>
      <c r="E21" s="4">
        <v>425722.84</v>
      </c>
      <c r="F21" s="4">
        <v>425722.84</v>
      </c>
      <c r="G21" s="61">
        <f t="shared" si="0"/>
        <v>100</v>
      </c>
    </row>
    <row r="22" spans="1:7" ht="24.95" customHeight="1">
      <c r="A22" s="17">
        <v>3</v>
      </c>
      <c r="B22" s="31" t="s">
        <v>207</v>
      </c>
      <c r="C22" s="28" t="s">
        <v>0</v>
      </c>
      <c r="D22" s="28" t="s">
        <v>7</v>
      </c>
      <c r="E22" s="29">
        <f>E23</f>
        <v>123000</v>
      </c>
      <c r="F22" s="29">
        <f>F23</f>
        <v>108164.74</v>
      </c>
      <c r="G22" s="61">
        <f t="shared" si="0"/>
        <v>87.938813008130097</v>
      </c>
    </row>
    <row r="23" spans="1:7" ht="24.95" customHeight="1">
      <c r="A23" s="21" t="s">
        <v>208</v>
      </c>
      <c r="B23" s="32" t="s">
        <v>209</v>
      </c>
      <c r="C23" s="23" t="s">
        <v>0</v>
      </c>
      <c r="D23" s="23" t="s">
        <v>210</v>
      </c>
      <c r="E23" s="24">
        <f>E24</f>
        <v>123000</v>
      </c>
      <c r="F23" s="24">
        <f>F24</f>
        <v>108164.74</v>
      </c>
      <c r="G23" s="61">
        <f t="shared" si="0"/>
        <v>87.938813008130097</v>
      </c>
    </row>
    <row r="24" spans="1:7" ht="24.95" customHeight="1">
      <c r="A24" s="15"/>
      <c r="B24" s="8" t="s">
        <v>211</v>
      </c>
      <c r="C24" s="25" t="s">
        <v>0</v>
      </c>
      <c r="D24" s="25" t="s">
        <v>8</v>
      </c>
      <c r="E24" s="4">
        <v>123000</v>
      </c>
      <c r="F24" s="4">
        <v>108164.74</v>
      </c>
      <c r="G24" s="61">
        <f t="shared" si="0"/>
        <v>87.938813008130097</v>
      </c>
    </row>
    <row r="25" spans="1:7" ht="24.95" customHeight="1">
      <c r="A25" s="17">
        <v>4</v>
      </c>
      <c r="B25" s="33" t="s">
        <v>146</v>
      </c>
      <c r="C25" s="28" t="s">
        <v>0</v>
      </c>
      <c r="D25" s="28" t="s">
        <v>91</v>
      </c>
      <c r="E25" s="29">
        <f>E26</f>
        <v>102000</v>
      </c>
      <c r="F25" s="29">
        <f>F26</f>
        <v>102000</v>
      </c>
      <c r="G25" s="61">
        <f t="shared" si="0"/>
        <v>100</v>
      </c>
    </row>
    <row r="26" spans="1:7" ht="24.95" customHeight="1">
      <c r="A26" s="21" t="s">
        <v>212</v>
      </c>
      <c r="B26" s="34" t="s">
        <v>213</v>
      </c>
      <c r="C26" s="23" t="s">
        <v>0</v>
      </c>
      <c r="D26" s="23" t="s">
        <v>214</v>
      </c>
      <c r="E26" s="24">
        <f>E27</f>
        <v>102000</v>
      </c>
      <c r="F26" s="24">
        <f>F27</f>
        <v>102000</v>
      </c>
      <c r="G26" s="61">
        <f t="shared" si="0"/>
        <v>100</v>
      </c>
    </row>
    <row r="27" spans="1:7" ht="24.95" customHeight="1">
      <c r="A27" s="30"/>
      <c r="B27" s="35" t="s">
        <v>92</v>
      </c>
      <c r="C27" s="25" t="s">
        <v>0</v>
      </c>
      <c r="D27" s="25" t="s">
        <v>93</v>
      </c>
      <c r="E27" s="4">
        <v>102000</v>
      </c>
      <c r="F27" s="4">
        <v>102000</v>
      </c>
      <c r="G27" s="61">
        <f t="shared" si="0"/>
        <v>100</v>
      </c>
    </row>
    <row r="28" spans="1:7" ht="24.95" customHeight="1">
      <c r="A28" s="17">
        <v>5</v>
      </c>
      <c r="B28" s="36" t="s">
        <v>9</v>
      </c>
      <c r="C28" s="28" t="s">
        <v>0</v>
      </c>
      <c r="D28" s="28" t="s">
        <v>10</v>
      </c>
      <c r="E28" s="29">
        <f>E29</f>
        <v>1590000</v>
      </c>
      <c r="F28" s="29">
        <f>F29</f>
        <v>1589998.58</v>
      </c>
      <c r="G28" s="61">
        <f t="shared" si="0"/>
        <v>99.999910691823899</v>
      </c>
    </row>
    <row r="29" spans="1:7" ht="24.95" customHeight="1">
      <c r="A29" s="21" t="s">
        <v>215</v>
      </c>
      <c r="B29" s="32" t="s">
        <v>216</v>
      </c>
      <c r="C29" s="23" t="s">
        <v>0</v>
      </c>
      <c r="D29" s="23" t="s">
        <v>217</v>
      </c>
      <c r="E29" s="24">
        <f>E30</f>
        <v>1590000</v>
      </c>
      <c r="F29" s="24">
        <f>F30</f>
        <v>1589998.58</v>
      </c>
      <c r="G29" s="61">
        <f t="shared" si="0"/>
        <v>99.999910691823899</v>
      </c>
    </row>
    <row r="30" spans="1:7" ht="24.95" customHeight="1">
      <c r="A30" s="30"/>
      <c r="B30" s="8" t="s">
        <v>11</v>
      </c>
      <c r="C30" s="25" t="s">
        <v>0</v>
      </c>
      <c r="D30" s="25" t="s">
        <v>12</v>
      </c>
      <c r="E30" s="4">
        <v>1590000</v>
      </c>
      <c r="F30" s="4">
        <v>1589998.58</v>
      </c>
      <c r="G30" s="61">
        <f t="shared" si="0"/>
        <v>99.999910691823899</v>
      </c>
    </row>
    <row r="31" spans="1:7" ht="24.95" customHeight="1">
      <c r="A31" s="17">
        <v>6</v>
      </c>
      <c r="B31" s="31" t="s">
        <v>218</v>
      </c>
      <c r="C31" s="28" t="s">
        <v>0</v>
      </c>
      <c r="D31" s="28" t="s">
        <v>34</v>
      </c>
      <c r="E31" s="29">
        <f>E32</f>
        <v>4200200</v>
      </c>
      <c r="F31" s="29">
        <f>F32</f>
        <v>3250548.37</v>
      </c>
      <c r="G31" s="61">
        <f t="shared" si="0"/>
        <v>77.390323556021144</v>
      </c>
    </row>
    <row r="32" spans="1:7" ht="24.95" customHeight="1">
      <c r="A32" s="21" t="s">
        <v>219</v>
      </c>
      <c r="B32" s="32" t="s">
        <v>220</v>
      </c>
      <c r="C32" s="23" t="s">
        <v>0</v>
      </c>
      <c r="D32" s="23" t="s">
        <v>221</v>
      </c>
      <c r="E32" s="24">
        <f>E33</f>
        <v>4200200</v>
      </c>
      <c r="F32" s="24">
        <f>F33</f>
        <v>3250548.37</v>
      </c>
      <c r="G32" s="61">
        <f t="shared" si="0"/>
        <v>77.390323556021144</v>
      </c>
    </row>
    <row r="33" spans="1:7" ht="24.95" customHeight="1">
      <c r="A33" s="15"/>
      <c r="B33" s="8" t="s">
        <v>222</v>
      </c>
      <c r="C33" s="25" t="s">
        <v>0</v>
      </c>
      <c r="D33" s="25" t="s">
        <v>35</v>
      </c>
      <c r="E33" s="4">
        <v>4200200</v>
      </c>
      <c r="F33" s="4">
        <v>3250548.37</v>
      </c>
      <c r="G33" s="61">
        <f t="shared" si="0"/>
        <v>77.390323556021144</v>
      </c>
    </row>
    <row r="34" spans="1:7" ht="42.75" customHeight="1">
      <c r="A34" s="17">
        <v>7</v>
      </c>
      <c r="B34" s="33" t="s">
        <v>223</v>
      </c>
      <c r="C34" s="28" t="s">
        <v>0</v>
      </c>
      <c r="D34" s="28" t="s">
        <v>41</v>
      </c>
      <c r="E34" s="29">
        <f>E35+E43+E48</f>
        <v>16806988.59</v>
      </c>
      <c r="F34" s="29">
        <f>F35+F43+F48</f>
        <v>16172257.76</v>
      </c>
      <c r="G34" s="61">
        <f t="shared" si="0"/>
        <v>96.22341131130618</v>
      </c>
    </row>
    <row r="35" spans="1:7" ht="30.75" customHeight="1">
      <c r="A35" s="30" t="s">
        <v>224</v>
      </c>
      <c r="B35" s="37" t="s">
        <v>225</v>
      </c>
      <c r="C35" s="25" t="s">
        <v>0</v>
      </c>
      <c r="D35" s="25" t="s">
        <v>42</v>
      </c>
      <c r="E35" s="4">
        <f>E36+E41</f>
        <v>13345367.359999999</v>
      </c>
      <c r="F35" s="4">
        <f>F36+F41</f>
        <v>12714982.42</v>
      </c>
      <c r="G35" s="61">
        <f t="shared" si="0"/>
        <v>95.276376266048317</v>
      </c>
    </row>
    <row r="36" spans="1:7" ht="35.25" customHeight="1">
      <c r="A36" s="21" t="s">
        <v>226</v>
      </c>
      <c r="B36" s="34" t="s">
        <v>227</v>
      </c>
      <c r="C36" s="23" t="s">
        <v>0</v>
      </c>
      <c r="D36" s="23" t="s">
        <v>228</v>
      </c>
      <c r="E36" s="24">
        <f>E37+E38+E39+E40</f>
        <v>7607927.3599999994</v>
      </c>
      <c r="F36" s="24">
        <f>F37+F38+F39+F40</f>
        <v>6977550.5999999996</v>
      </c>
      <c r="G36" s="61">
        <f t="shared" si="0"/>
        <v>91.714211635164716</v>
      </c>
    </row>
    <row r="37" spans="1:7" ht="24.95" customHeight="1">
      <c r="A37" s="38"/>
      <c r="B37" s="35" t="s">
        <v>43</v>
      </c>
      <c r="C37" s="25" t="s">
        <v>0</v>
      </c>
      <c r="D37" s="25" t="s">
        <v>44</v>
      </c>
      <c r="E37" s="4">
        <v>2662330</v>
      </c>
      <c r="F37" s="4">
        <v>2062453.89</v>
      </c>
      <c r="G37" s="61">
        <f t="shared" si="0"/>
        <v>77.468003215228762</v>
      </c>
    </row>
    <row r="38" spans="1:7" ht="24.95" customHeight="1">
      <c r="A38" s="38"/>
      <c r="B38" s="35" t="s">
        <v>45</v>
      </c>
      <c r="C38" s="25" t="s">
        <v>0</v>
      </c>
      <c r="D38" s="25" t="s">
        <v>46</v>
      </c>
      <c r="E38" s="4">
        <v>329000</v>
      </c>
      <c r="F38" s="4">
        <v>298500</v>
      </c>
      <c r="G38" s="61">
        <f t="shared" si="0"/>
        <v>90.729483282674778</v>
      </c>
    </row>
    <row r="39" spans="1:7" ht="42" customHeight="1">
      <c r="A39" s="38"/>
      <c r="B39" s="8" t="s">
        <v>189</v>
      </c>
      <c r="C39" s="25" t="s">
        <v>0</v>
      </c>
      <c r="D39" s="3" t="s">
        <v>179</v>
      </c>
      <c r="E39" s="4">
        <v>923320</v>
      </c>
      <c r="F39" s="4">
        <v>923319.35</v>
      </c>
      <c r="G39" s="61">
        <f t="shared" si="0"/>
        <v>99.9999296018715</v>
      </c>
    </row>
    <row r="40" spans="1:7" ht="40.5" customHeight="1">
      <c r="A40" s="38"/>
      <c r="B40" s="8" t="s">
        <v>181</v>
      </c>
      <c r="C40" s="25" t="s">
        <v>0</v>
      </c>
      <c r="D40" s="3" t="s">
        <v>180</v>
      </c>
      <c r="E40" s="4">
        <v>3693277.36</v>
      </c>
      <c r="F40" s="4">
        <v>3693277.36</v>
      </c>
      <c r="G40" s="61">
        <f t="shared" si="0"/>
        <v>100</v>
      </c>
    </row>
    <row r="41" spans="1:7" ht="24.95" customHeight="1">
      <c r="A41" s="21" t="s">
        <v>229</v>
      </c>
      <c r="B41" s="34" t="s">
        <v>230</v>
      </c>
      <c r="C41" s="23" t="s">
        <v>0</v>
      </c>
      <c r="D41" s="23" t="s">
        <v>231</v>
      </c>
      <c r="E41" s="24">
        <f>E42</f>
        <v>5737440</v>
      </c>
      <c r="F41" s="24">
        <f>F42</f>
        <v>5737431.8200000003</v>
      </c>
      <c r="G41" s="61">
        <f t="shared" si="0"/>
        <v>99.999857427702949</v>
      </c>
    </row>
    <row r="42" spans="1:7" ht="24.95" customHeight="1">
      <c r="A42" s="38"/>
      <c r="B42" s="35" t="s">
        <v>232</v>
      </c>
      <c r="C42" s="25" t="s">
        <v>0</v>
      </c>
      <c r="D42" s="25" t="s">
        <v>47</v>
      </c>
      <c r="E42" s="4">
        <v>5737440</v>
      </c>
      <c r="F42" s="4">
        <v>5737431.8200000003</v>
      </c>
      <c r="G42" s="61">
        <f t="shared" si="0"/>
        <v>99.999857427702949</v>
      </c>
    </row>
    <row r="43" spans="1:7" ht="24.95" customHeight="1">
      <c r="A43" s="30" t="s">
        <v>233</v>
      </c>
      <c r="B43" s="35" t="s">
        <v>234</v>
      </c>
      <c r="C43" s="25" t="s">
        <v>0</v>
      </c>
      <c r="D43" s="25" t="s">
        <v>48</v>
      </c>
      <c r="E43" s="4">
        <f>E44</f>
        <v>2791621.23</v>
      </c>
      <c r="F43" s="4">
        <f>F44</f>
        <v>2787275.34</v>
      </c>
      <c r="G43" s="61">
        <f t="shared" si="0"/>
        <v>99.844323794600172</v>
      </c>
    </row>
    <row r="44" spans="1:7" ht="24.95" customHeight="1">
      <c r="A44" s="21" t="s">
        <v>235</v>
      </c>
      <c r="B44" s="34" t="s">
        <v>236</v>
      </c>
      <c r="C44" s="23" t="s">
        <v>0</v>
      </c>
      <c r="D44" s="23" t="s">
        <v>237</v>
      </c>
      <c r="E44" s="24">
        <f>E45+E46+E47</f>
        <v>2791621.23</v>
      </c>
      <c r="F44" s="24">
        <f>F45+F46+F47</f>
        <v>2787275.34</v>
      </c>
      <c r="G44" s="61">
        <f t="shared" si="0"/>
        <v>99.844323794600172</v>
      </c>
    </row>
    <row r="45" spans="1:7" ht="39.75" customHeight="1">
      <c r="A45" s="38"/>
      <c r="B45" s="35" t="s">
        <v>49</v>
      </c>
      <c r="C45" s="25" t="s">
        <v>0</v>
      </c>
      <c r="D45" s="25" t="s">
        <v>50</v>
      </c>
      <c r="E45" s="4">
        <v>615657.17000000004</v>
      </c>
      <c r="F45" s="4">
        <v>611311.28</v>
      </c>
      <c r="G45" s="61">
        <f t="shared" si="0"/>
        <v>99.294105516549095</v>
      </c>
    </row>
    <row r="46" spans="1:7" ht="40.5" customHeight="1">
      <c r="A46" s="38"/>
      <c r="B46" s="1" t="s">
        <v>182</v>
      </c>
      <c r="C46" s="25" t="s">
        <v>0</v>
      </c>
      <c r="D46" s="3" t="s">
        <v>183</v>
      </c>
      <c r="E46" s="4">
        <v>1740771.23</v>
      </c>
      <c r="F46" s="4">
        <v>1740771.23</v>
      </c>
      <c r="G46" s="61">
        <f t="shared" si="0"/>
        <v>100</v>
      </c>
    </row>
    <row r="47" spans="1:7" ht="44.25" customHeight="1">
      <c r="A47" s="38"/>
      <c r="B47" s="1" t="s">
        <v>184</v>
      </c>
      <c r="C47" s="25" t="s">
        <v>0</v>
      </c>
      <c r="D47" s="3" t="s">
        <v>185</v>
      </c>
      <c r="E47" s="4">
        <v>435192.83</v>
      </c>
      <c r="F47" s="4">
        <v>435192.83</v>
      </c>
      <c r="G47" s="61">
        <f t="shared" si="0"/>
        <v>100</v>
      </c>
    </row>
    <row r="48" spans="1:7" ht="42" customHeight="1">
      <c r="A48" s="38"/>
      <c r="B48" s="35" t="s">
        <v>238</v>
      </c>
      <c r="C48" s="25" t="s">
        <v>0</v>
      </c>
      <c r="D48" s="25" t="s">
        <v>239</v>
      </c>
      <c r="E48" s="4">
        <v>670000</v>
      </c>
      <c r="F48" s="4">
        <v>670000</v>
      </c>
      <c r="G48" s="61">
        <f t="shared" si="0"/>
        <v>100</v>
      </c>
    </row>
    <row r="49" spans="1:7" ht="24.95" customHeight="1">
      <c r="A49" s="38"/>
      <c r="B49" s="35" t="s">
        <v>51</v>
      </c>
      <c r="C49" s="25" t="s">
        <v>0</v>
      </c>
      <c r="D49" s="25" t="s">
        <v>52</v>
      </c>
      <c r="E49" s="4">
        <v>670000</v>
      </c>
      <c r="F49" s="4">
        <v>670000</v>
      </c>
      <c r="G49" s="61">
        <f t="shared" si="0"/>
        <v>100</v>
      </c>
    </row>
    <row r="50" spans="1:7" ht="24.95" customHeight="1">
      <c r="A50" s="17">
        <v>8</v>
      </c>
      <c r="B50" s="36" t="s">
        <v>13</v>
      </c>
      <c r="C50" s="28" t="s">
        <v>0</v>
      </c>
      <c r="D50" s="28" t="s">
        <v>14</v>
      </c>
      <c r="E50" s="29">
        <f>E51+E55+E60</f>
        <v>10243249</v>
      </c>
      <c r="F50" s="29">
        <f>F51+F55+F60</f>
        <v>9813237.5199999996</v>
      </c>
      <c r="G50" s="61">
        <f t="shared" si="0"/>
        <v>95.802001103360851</v>
      </c>
    </row>
    <row r="51" spans="1:7" ht="24.95" customHeight="1">
      <c r="A51" s="30" t="s">
        <v>240</v>
      </c>
      <c r="B51" s="8" t="s">
        <v>15</v>
      </c>
      <c r="C51" s="25" t="s">
        <v>0</v>
      </c>
      <c r="D51" s="25" t="s">
        <v>16</v>
      </c>
      <c r="E51" s="4">
        <f>E52</f>
        <v>5283109</v>
      </c>
      <c r="F51" s="4">
        <f>F52</f>
        <v>5283109</v>
      </c>
      <c r="G51" s="61">
        <f t="shared" si="0"/>
        <v>100</v>
      </c>
    </row>
    <row r="52" spans="1:7" ht="24.95" customHeight="1">
      <c r="A52" s="21" t="s">
        <v>241</v>
      </c>
      <c r="B52" s="32" t="s">
        <v>242</v>
      </c>
      <c r="C52" s="23" t="s">
        <v>0</v>
      </c>
      <c r="D52" s="23" t="s">
        <v>243</v>
      </c>
      <c r="E52" s="24">
        <f>E53+E54</f>
        <v>5283109</v>
      </c>
      <c r="F52" s="24">
        <f>F53+F54</f>
        <v>5283109</v>
      </c>
      <c r="G52" s="61">
        <f t="shared" si="0"/>
        <v>100</v>
      </c>
    </row>
    <row r="53" spans="1:7" ht="24.95" customHeight="1">
      <c r="A53" s="15"/>
      <c r="B53" s="8" t="s">
        <v>145</v>
      </c>
      <c r="C53" s="25" t="s">
        <v>0</v>
      </c>
      <c r="D53" s="25" t="s">
        <v>17</v>
      </c>
      <c r="E53" s="4">
        <v>2415900</v>
      </c>
      <c r="F53" s="4">
        <v>2415900</v>
      </c>
      <c r="G53" s="61">
        <f t="shared" si="0"/>
        <v>100</v>
      </c>
    </row>
    <row r="54" spans="1:7" ht="24.95" customHeight="1">
      <c r="A54" s="15"/>
      <c r="B54" s="8" t="s">
        <v>244</v>
      </c>
      <c r="C54" s="25" t="s">
        <v>0</v>
      </c>
      <c r="D54" s="25" t="s">
        <v>144</v>
      </c>
      <c r="E54" s="4">
        <v>2867209</v>
      </c>
      <c r="F54" s="4">
        <v>2867209</v>
      </c>
      <c r="G54" s="61">
        <f t="shared" si="0"/>
        <v>100</v>
      </c>
    </row>
    <row r="55" spans="1:7" ht="24.95" customHeight="1">
      <c r="A55" s="30" t="s">
        <v>245</v>
      </c>
      <c r="B55" s="8" t="s">
        <v>246</v>
      </c>
      <c r="C55" s="25" t="s">
        <v>0</v>
      </c>
      <c r="D55" s="25" t="s">
        <v>18</v>
      </c>
      <c r="E55" s="4">
        <f>E56+E58</f>
        <v>1437330</v>
      </c>
      <c r="F55" s="4">
        <f>F56+F58</f>
        <v>1007323.96</v>
      </c>
      <c r="G55" s="61">
        <f t="shared" si="0"/>
        <v>70.082998337194653</v>
      </c>
    </row>
    <row r="56" spans="1:7" ht="24.95" customHeight="1">
      <c r="A56" s="21" t="s">
        <v>247</v>
      </c>
      <c r="B56" s="32" t="s">
        <v>248</v>
      </c>
      <c r="C56" s="23" t="s">
        <v>0</v>
      </c>
      <c r="D56" s="23" t="s">
        <v>249</v>
      </c>
      <c r="E56" s="24">
        <f>E57</f>
        <v>1433160</v>
      </c>
      <c r="F56" s="24">
        <f>F57</f>
        <v>1003153.96</v>
      </c>
      <c r="G56" s="61">
        <f t="shared" si="0"/>
        <v>69.995950207932125</v>
      </c>
    </row>
    <row r="57" spans="1:7" ht="24.95" customHeight="1">
      <c r="A57" s="15"/>
      <c r="B57" s="8" t="s">
        <v>19</v>
      </c>
      <c r="C57" s="25" t="s">
        <v>0</v>
      </c>
      <c r="D57" s="25" t="s">
        <v>20</v>
      </c>
      <c r="E57" s="4">
        <v>1433160</v>
      </c>
      <c r="F57" s="4">
        <v>1003153.96</v>
      </c>
      <c r="G57" s="61">
        <f t="shared" si="0"/>
        <v>69.995950207932125</v>
      </c>
    </row>
    <row r="58" spans="1:7" ht="24.95" customHeight="1">
      <c r="A58" s="15"/>
      <c r="B58" s="32" t="s">
        <v>250</v>
      </c>
      <c r="C58" s="25" t="s">
        <v>0</v>
      </c>
      <c r="D58" s="23" t="s">
        <v>251</v>
      </c>
      <c r="E58" s="24">
        <f>E59</f>
        <v>4170</v>
      </c>
      <c r="F58" s="24">
        <f>F59</f>
        <v>4170</v>
      </c>
      <c r="G58" s="61">
        <f t="shared" si="0"/>
        <v>100</v>
      </c>
    </row>
    <row r="59" spans="1:7" ht="24.95" customHeight="1">
      <c r="A59" s="15"/>
      <c r="B59" s="8" t="s">
        <v>252</v>
      </c>
      <c r="C59" s="25" t="s">
        <v>0</v>
      </c>
      <c r="D59" s="25" t="s">
        <v>21</v>
      </c>
      <c r="E59" s="4">
        <v>4170</v>
      </c>
      <c r="F59" s="4">
        <v>4170</v>
      </c>
      <c r="G59" s="61">
        <f t="shared" si="0"/>
        <v>100</v>
      </c>
    </row>
    <row r="60" spans="1:7" ht="24.95" customHeight="1">
      <c r="A60" s="30" t="s">
        <v>253</v>
      </c>
      <c r="B60" s="1" t="s">
        <v>254</v>
      </c>
      <c r="C60" s="25" t="s">
        <v>0</v>
      </c>
      <c r="D60" s="25" t="s">
        <v>140</v>
      </c>
      <c r="E60" s="4">
        <f>E61+E62</f>
        <v>3522810</v>
      </c>
      <c r="F60" s="4">
        <f>F61+F62</f>
        <v>3522804.56</v>
      </c>
      <c r="G60" s="61">
        <f t="shared" si="0"/>
        <v>99.999845577819983</v>
      </c>
    </row>
    <row r="61" spans="1:7" ht="24.95" customHeight="1">
      <c r="A61" s="15"/>
      <c r="B61" s="8" t="s">
        <v>141</v>
      </c>
      <c r="C61" s="25" t="s">
        <v>0</v>
      </c>
      <c r="D61" s="25" t="s">
        <v>142</v>
      </c>
      <c r="E61" s="4">
        <v>2873000</v>
      </c>
      <c r="F61" s="4">
        <v>2873000</v>
      </c>
      <c r="G61" s="61">
        <f t="shared" si="0"/>
        <v>100</v>
      </c>
    </row>
    <row r="62" spans="1:7" ht="24.95" customHeight="1">
      <c r="A62" s="15"/>
      <c r="B62" s="8" t="s">
        <v>149</v>
      </c>
      <c r="C62" s="25" t="s">
        <v>0</v>
      </c>
      <c r="D62" s="25" t="s">
        <v>148</v>
      </c>
      <c r="E62" s="4">
        <v>649810</v>
      </c>
      <c r="F62" s="4">
        <v>649804.56000000006</v>
      </c>
      <c r="G62" s="61">
        <f t="shared" si="0"/>
        <v>99.999162832212505</v>
      </c>
    </row>
    <row r="63" spans="1:7" ht="24.95" customHeight="1">
      <c r="A63" s="17">
        <v>9</v>
      </c>
      <c r="B63" s="33" t="s">
        <v>77</v>
      </c>
      <c r="C63" s="28" t="s">
        <v>2</v>
      </c>
      <c r="D63" s="28" t="s">
        <v>78</v>
      </c>
      <c r="E63" s="29">
        <f>E64+E75+E83+E94+E97+E102</f>
        <v>33151560</v>
      </c>
      <c r="F63" s="29">
        <f>F64+F75+F83+F94+F97+F102</f>
        <v>31901941.060000002</v>
      </c>
      <c r="G63" s="61">
        <f t="shared" si="0"/>
        <v>96.230587821508252</v>
      </c>
    </row>
    <row r="64" spans="1:7" ht="24.95" customHeight="1">
      <c r="A64" s="30" t="s">
        <v>255</v>
      </c>
      <c r="B64" s="6" t="s">
        <v>113</v>
      </c>
      <c r="C64" s="25" t="s">
        <v>2</v>
      </c>
      <c r="D64" s="25" t="s">
        <v>114</v>
      </c>
      <c r="E64" s="4">
        <f>E65+E69+E71+E73</f>
        <v>7397689.5099999998</v>
      </c>
      <c r="F64" s="4">
        <f>F65+F69+F71+F73</f>
        <v>6777689.5099999998</v>
      </c>
      <c r="G64" s="61">
        <f t="shared" si="0"/>
        <v>91.619004837092717</v>
      </c>
    </row>
    <row r="65" spans="1:7" ht="24.95" customHeight="1">
      <c r="A65" s="21" t="s">
        <v>256</v>
      </c>
      <c r="B65" s="34" t="s">
        <v>257</v>
      </c>
      <c r="C65" s="23" t="s">
        <v>2</v>
      </c>
      <c r="D65" s="23" t="s">
        <v>258</v>
      </c>
      <c r="E65" s="24">
        <f>E66+E67+E68</f>
        <v>6402311.5099999998</v>
      </c>
      <c r="F65" s="24">
        <f>F66+F67+F68</f>
        <v>5782311.5099999998</v>
      </c>
      <c r="G65" s="61">
        <f t="shared" si="0"/>
        <v>90.31599760443396</v>
      </c>
    </row>
    <row r="66" spans="1:7" ht="24.95" customHeight="1">
      <c r="A66" s="15"/>
      <c r="B66" s="35" t="s">
        <v>259</v>
      </c>
      <c r="C66" s="25" t="s">
        <v>2</v>
      </c>
      <c r="D66" s="25" t="s">
        <v>115</v>
      </c>
      <c r="E66" s="4">
        <v>737000</v>
      </c>
      <c r="F66" s="4">
        <v>737000</v>
      </c>
      <c r="G66" s="61">
        <f t="shared" si="0"/>
        <v>100</v>
      </c>
    </row>
    <row r="67" spans="1:7" ht="24.95" customHeight="1">
      <c r="A67" s="15"/>
      <c r="B67" s="5" t="s">
        <v>116</v>
      </c>
      <c r="C67" s="25" t="s">
        <v>2</v>
      </c>
      <c r="D67" s="25" t="s">
        <v>117</v>
      </c>
      <c r="E67" s="2">
        <v>5661908.5099999998</v>
      </c>
      <c r="F67" s="2">
        <v>5041908.51</v>
      </c>
      <c r="G67" s="61">
        <f t="shared" si="0"/>
        <v>89.049628779678031</v>
      </c>
    </row>
    <row r="68" spans="1:7" ht="24.95" customHeight="1">
      <c r="A68" s="15"/>
      <c r="B68" s="6" t="s">
        <v>158</v>
      </c>
      <c r="C68" s="25" t="s">
        <v>2</v>
      </c>
      <c r="D68" s="25" t="s">
        <v>157</v>
      </c>
      <c r="E68" s="4">
        <v>3403</v>
      </c>
      <c r="F68" s="4">
        <v>3403</v>
      </c>
      <c r="G68" s="61">
        <f t="shared" si="0"/>
        <v>100</v>
      </c>
    </row>
    <row r="69" spans="1:7" ht="24.95" customHeight="1">
      <c r="A69" s="21" t="s">
        <v>260</v>
      </c>
      <c r="B69" s="34" t="s">
        <v>261</v>
      </c>
      <c r="C69" s="23" t="s">
        <v>2</v>
      </c>
      <c r="D69" s="23" t="s">
        <v>262</v>
      </c>
      <c r="E69" s="24">
        <f>E70</f>
        <v>737000</v>
      </c>
      <c r="F69" s="24">
        <f>F70</f>
        <v>737000</v>
      </c>
      <c r="G69" s="61">
        <f t="shared" si="0"/>
        <v>100</v>
      </c>
    </row>
    <row r="70" spans="1:7" ht="24.95" customHeight="1">
      <c r="A70" s="15"/>
      <c r="B70" s="6" t="s">
        <v>83</v>
      </c>
      <c r="C70" s="25" t="s">
        <v>2</v>
      </c>
      <c r="D70" s="25" t="s">
        <v>118</v>
      </c>
      <c r="E70" s="4">
        <v>737000</v>
      </c>
      <c r="F70" s="4">
        <v>737000</v>
      </c>
      <c r="G70" s="61">
        <f t="shared" si="0"/>
        <v>100</v>
      </c>
    </row>
    <row r="71" spans="1:7" ht="24.95" customHeight="1">
      <c r="A71" s="21" t="s">
        <v>263</v>
      </c>
      <c r="B71" s="22" t="s">
        <v>264</v>
      </c>
      <c r="C71" s="23" t="s">
        <v>2</v>
      </c>
      <c r="D71" s="23" t="s">
        <v>265</v>
      </c>
      <c r="E71" s="24">
        <f>E72</f>
        <v>92000</v>
      </c>
      <c r="F71" s="24">
        <f>F72</f>
        <v>92000</v>
      </c>
      <c r="G71" s="61">
        <f t="shared" si="0"/>
        <v>100</v>
      </c>
    </row>
    <row r="72" spans="1:7" ht="24.95" customHeight="1">
      <c r="A72" s="15"/>
      <c r="B72" s="6" t="s">
        <v>83</v>
      </c>
      <c r="C72" s="25" t="s">
        <v>2</v>
      </c>
      <c r="D72" s="25" t="s">
        <v>119</v>
      </c>
      <c r="E72" s="4">
        <v>92000</v>
      </c>
      <c r="F72" s="4">
        <v>92000</v>
      </c>
      <c r="G72" s="61">
        <f t="shared" si="0"/>
        <v>100</v>
      </c>
    </row>
    <row r="73" spans="1:7" ht="24.95" customHeight="1">
      <c r="A73" s="15"/>
      <c r="B73" s="39" t="s">
        <v>266</v>
      </c>
      <c r="C73" s="23" t="s">
        <v>2</v>
      </c>
      <c r="D73" s="23" t="s">
        <v>267</v>
      </c>
      <c r="E73" s="24">
        <f>E74</f>
        <v>166378</v>
      </c>
      <c r="F73" s="24">
        <f>F74</f>
        <v>166378</v>
      </c>
      <c r="G73" s="61">
        <f t="shared" si="0"/>
        <v>100</v>
      </c>
    </row>
    <row r="74" spans="1:7" ht="24.95" customHeight="1">
      <c r="A74" s="15"/>
      <c r="B74" s="6" t="s">
        <v>149</v>
      </c>
      <c r="C74" s="25" t="s">
        <v>2</v>
      </c>
      <c r="D74" s="25" t="s">
        <v>156</v>
      </c>
      <c r="E74" s="4">
        <v>166378</v>
      </c>
      <c r="F74" s="4">
        <v>166378</v>
      </c>
      <c r="G74" s="61">
        <f t="shared" si="0"/>
        <v>100</v>
      </c>
    </row>
    <row r="75" spans="1:7" ht="24.95" customHeight="1">
      <c r="A75" s="30" t="s">
        <v>268</v>
      </c>
      <c r="B75" s="6" t="s">
        <v>79</v>
      </c>
      <c r="C75" s="25" t="s">
        <v>2</v>
      </c>
      <c r="D75" s="25" t="s">
        <v>80</v>
      </c>
      <c r="E75" s="4">
        <f>E76+E78+E81</f>
        <v>7303348</v>
      </c>
      <c r="F75" s="4">
        <f>F76+F78+F81</f>
        <v>7303123.1100000003</v>
      </c>
      <c r="G75" s="61">
        <f t="shared" si="0"/>
        <v>99.996920727315754</v>
      </c>
    </row>
    <row r="76" spans="1:7" ht="24.95" customHeight="1">
      <c r="A76" s="21" t="s">
        <v>269</v>
      </c>
      <c r="B76" s="34" t="s">
        <v>270</v>
      </c>
      <c r="C76" s="23" t="s">
        <v>2</v>
      </c>
      <c r="D76" s="23" t="s">
        <v>271</v>
      </c>
      <c r="E76" s="24">
        <f>E77</f>
        <v>6457259</v>
      </c>
      <c r="F76" s="24">
        <f>F77</f>
        <v>6457259</v>
      </c>
      <c r="G76" s="61">
        <f t="shared" ref="G76:G139" si="1">F76/E76*100</f>
        <v>100</v>
      </c>
    </row>
    <row r="77" spans="1:7" ht="24.95" customHeight="1">
      <c r="A77" s="15"/>
      <c r="B77" s="5" t="s">
        <v>81</v>
      </c>
      <c r="C77" s="25" t="s">
        <v>2</v>
      </c>
      <c r="D77" s="25" t="s">
        <v>82</v>
      </c>
      <c r="E77" s="4">
        <v>6457259</v>
      </c>
      <c r="F77" s="4">
        <v>6457259</v>
      </c>
      <c r="G77" s="61">
        <f t="shared" si="1"/>
        <v>100</v>
      </c>
    </row>
    <row r="78" spans="1:7" ht="24.95" customHeight="1">
      <c r="A78" s="21" t="s">
        <v>272</v>
      </c>
      <c r="B78" s="22" t="s">
        <v>273</v>
      </c>
      <c r="C78" s="23" t="s">
        <v>2</v>
      </c>
      <c r="D78" s="23" t="s">
        <v>274</v>
      </c>
      <c r="E78" s="24">
        <f>E79+E80</f>
        <v>100000</v>
      </c>
      <c r="F78" s="24">
        <f>F79+F80</f>
        <v>99775.11</v>
      </c>
      <c r="G78" s="61">
        <f t="shared" si="1"/>
        <v>99.775109999999998</v>
      </c>
    </row>
    <row r="79" spans="1:7" ht="24.95" customHeight="1">
      <c r="A79" s="40"/>
      <c r="B79" s="6" t="s">
        <v>83</v>
      </c>
      <c r="C79" s="41" t="s">
        <v>2</v>
      </c>
      <c r="D79" s="25" t="s">
        <v>84</v>
      </c>
      <c r="E79" s="4">
        <v>80000</v>
      </c>
      <c r="F79" s="4">
        <v>80000</v>
      </c>
      <c r="G79" s="61">
        <f t="shared" si="1"/>
        <v>100</v>
      </c>
    </row>
    <row r="80" spans="1:7" ht="24.95" customHeight="1">
      <c r="A80" s="40"/>
      <c r="B80" s="6" t="s">
        <v>147</v>
      </c>
      <c r="C80" s="41" t="s">
        <v>2</v>
      </c>
      <c r="D80" s="25" t="s">
        <v>85</v>
      </c>
      <c r="E80" s="4">
        <v>20000</v>
      </c>
      <c r="F80" s="4">
        <v>19775.11</v>
      </c>
      <c r="G80" s="61">
        <f t="shared" si="1"/>
        <v>98.875550000000004</v>
      </c>
    </row>
    <row r="81" spans="1:7" ht="24.95" customHeight="1">
      <c r="A81" s="40"/>
      <c r="B81" s="39" t="s">
        <v>266</v>
      </c>
      <c r="C81" s="42" t="s">
        <v>2</v>
      </c>
      <c r="D81" s="23" t="s">
        <v>351</v>
      </c>
      <c r="E81" s="24">
        <f>E82</f>
        <v>746089</v>
      </c>
      <c r="F81" s="24">
        <f>F82</f>
        <v>746089</v>
      </c>
      <c r="G81" s="61">
        <f t="shared" si="1"/>
        <v>100</v>
      </c>
    </row>
    <row r="82" spans="1:7" ht="24.95" customHeight="1">
      <c r="A82" s="40"/>
      <c r="B82" s="6" t="s">
        <v>149</v>
      </c>
      <c r="C82" s="41" t="s">
        <v>2</v>
      </c>
      <c r="D82" s="25" t="s">
        <v>159</v>
      </c>
      <c r="E82" s="4">
        <v>746089</v>
      </c>
      <c r="F82" s="4">
        <v>746089</v>
      </c>
      <c r="G82" s="61">
        <f t="shared" si="1"/>
        <v>100</v>
      </c>
    </row>
    <row r="83" spans="1:7" ht="24.95" customHeight="1">
      <c r="A83" s="30" t="s">
        <v>275</v>
      </c>
      <c r="B83" s="6" t="s">
        <v>120</v>
      </c>
      <c r="C83" s="25" t="s">
        <v>2</v>
      </c>
      <c r="D83" s="25" t="s">
        <v>121</v>
      </c>
      <c r="E83" s="4">
        <f>E84+E87+E93+E90</f>
        <v>11122770.49</v>
      </c>
      <c r="F83" s="4">
        <f>F84+F87+F93+F90</f>
        <v>10501755.51</v>
      </c>
      <c r="G83" s="61">
        <f t="shared" si="1"/>
        <v>94.41672395777357</v>
      </c>
    </row>
    <row r="84" spans="1:7" ht="24.95" customHeight="1">
      <c r="A84" s="21" t="s">
        <v>276</v>
      </c>
      <c r="B84" s="34" t="s">
        <v>277</v>
      </c>
      <c r="C84" s="23" t="s">
        <v>2</v>
      </c>
      <c r="D84" s="23" t="s">
        <v>278</v>
      </c>
      <c r="E84" s="24">
        <f>E85+E86</f>
        <v>10366466.609999999</v>
      </c>
      <c r="F84" s="24">
        <f>F85+F86</f>
        <v>9745466.6099999994</v>
      </c>
      <c r="G84" s="61">
        <f t="shared" si="1"/>
        <v>94.009530697750449</v>
      </c>
    </row>
    <row r="85" spans="1:7" ht="24.95" customHeight="1">
      <c r="A85" s="15"/>
      <c r="B85" s="6" t="s">
        <v>122</v>
      </c>
      <c r="C85" s="25" t="s">
        <v>2</v>
      </c>
      <c r="D85" s="25" t="s">
        <v>123</v>
      </c>
      <c r="E85" s="4">
        <v>3421100</v>
      </c>
      <c r="F85" s="4">
        <v>3421100</v>
      </c>
      <c r="G85" s="61">
        <f t="shared" si="1"/>
        <v>100</v>
      </c>
    </row>
    <row r="86" spans="1:7" ht="24.95" customHeight="1">
      <c r="A86" s="15"/>
      <c r="B86" s="5" t="s">
        <v>124</v>
      </c>
      <c r="C86" s="25" t="s">
        <v>2</v>
      </c>
      <c r="D86" s="25" t="s">
        <v>125</v>
      </c>
      <c r="E86" s="2">
        <v>6945366.6100000003</v>
      </c>
      <c r="F86" s="2">
        <v>6324366.6100000003</v>
      </c>
      <c r="G86" s="61">
        <f t="shared" si="1"/>
        <v>91.058787320083596</v>
      </c>
    </row>
    <row r="87" spans="1:7" ht="24.95" customHeight="1">
      <c r="A87" s="21" t="s">
        <v>279</v>
      </c>
      <c r="B87" s="39" t="s">
        <v>280</v>
      </c>
      <c r="C87" s="23" t="s">
        <v>2</v>
      </c>
      <c r="D87" s="23" t="s">
        <v>281</v>
      </c>
      <c r="E87" s="24">
        <f>E89+E88</f>
        <v>320194.41000000003</v>
      </c>
      <c r="F87" s="24">
        <f>F89+F88</f>
        <v>320179.43</v>
      </c>
      <c r="G87" s="61">
        <f t="shared" si="1"/>
        <v>99.99532159227887</v>
      </c>
    </row>
    <row r="88" spans="1:7" ht="24.95" customHeight="1">
      <c r="A88" s="21"/>
      <c r="B88" s="6" t="s">
        <v>154</v>
      </c>
      <c r="C88" s="25" t="s">
        <v>2</v>
      </c>
      <c r="D88" s="25" t="s">
        <v>153</v>
      </c>
      <c r="E88" s="4">
        <v>100000</v>
      </c>
      <c r="F88" s="4">
        <v>99997.99</v>
      </c>
      <c r="G88" s="61">
        <f t="shared" si="1"/>
        <v>99.997990000000001</v>
      </c>
    </row>
    <row r="89" spans="1:7" ht="24.95" customHeight="1">
      <c r="A89" s="15"/>
      <c r="B89" s="1" t="s">
        <v>126</v>
      </c>
      <c r="C89" s="25" t="s">
        <v>2</v>
      </c>
      <c r="D89" s="25" t="s">
        <v>127</v>
      </c>
      <c r="E89" s="4">
        <v>220194.41</v>
      </c>
      <c r="F89" s="4">
        <v>220181.44</v>
      </c>
      <c r="G89" s="61">
        <f t="shared" si="1"/>
        <v>99.994109750560881</v>
      </c>
    </row>
    <row r="90" spans="1:7" ht="24.95" customHeight="1">
      <c r="A90" s="15"/>
      <c r="B90" s="43" t="s">
        <v>266</v>
      </c>
      <c r="C90" s="23" t="s">
        <v>2</v>
      </c>
      <c r="D90" s="23" t="s">
        <v>282</v>
      </c>
      <c r="E90" s="24">
        <f>E91</f>
        <v>371100</v>
      </c>
      <c r="F90" s="24">
        <f>F91</f>
        <v>371100</v>
      </c>
      <c r="G90" s="61">
        <f t="shared" si="1"/>
        <v>100</v>
      </c>
    </row>
    <row r="91" spans="1:7" ht="24.95" customHeight="1">
      <c r="A91" s="15"/>
      <c r="B91" s="1" t="s">
        <v>149</v>
      </c>
      <c r="C91" s="25" t="s">
        <v>2</v>
      </c>
      <c r="D91" s="25" t="s">
        <v>155</v>
      </c>
      <c r="E91" s="4">
        <v>371100</v>
      </c>
      <c r="F91" s="4">
        <v>371100</v>
      </c>
      <c r="G91" s="61">
        <f t="shared" si="1"/>
        <v>100</v>
      </c>
    </row>
    <row r="92" spans="1:7" ht="24.95" customHeight="1">
      <c r="A92" s="15"/>
      <c r="B92" s="43" t="s">
        <v>283</v>
      </c>
      <c r="C92" s="23" t="s">
        <v>2</v>
      </c>
      <c r="D92" s="23" t="s">
        <v>284</v>
      </c>
      <c r="E92" s="24">
        <f>E93</f>
        <v>65009.47</v>
      </c>
      <c r="F92" s="24">
        <f>F93</f>
        <v>65009.47</v>
      </c>
      <c r="G92" s="61">
        <f t="shared" si="1"/>
        <v>100</v>
      </c>
    </row>
    <row r="93" spans="1:7" ht="24.95" customHeight="1">
      <c r="A93" s="15"/>
      <c r="B93" s="6" t="s">
        <v>83</v>
      </c>
      <c r="C93" s="25" t="s">
        <v>2</v>
      </c>
      <c r="D93" s="25" t="s">
        <v>128</v>
      </c>
      <c r="E93" s="4">
        <v>65009.47</v>
      </c>
      <c r="F93" s="4">
        <v>65009.47</v>
      </c>
      <c r="G93" s="61">
        <f t="shared" si="1"/>
        <v>100</v>
      </c>
    </row>
    <row r="94" spans="1:7" ht="24.95" customHeight="1">
      <c r="A94" s="30" t="s">
        <v>285</v>
      </c>
      <c r="B94" s="44" t="s">
        <v>94</v>
      </c>
      <c r="C94" s="25" t="s">
        <v>2</v>
      </c>
      <c r="D94" s="25" t="s">
        <v>95</v>
      </c>
      <c r="E94" s="4">
        <f>E95</f>
        <v>100000</v>
      </c>
      <c r="F94" s="4">
        <f>F95</f>
        <v>100000</v>
      </c>
      <c r="G94" s="61">
        <f t="shared" si="1"/>
        <v>100</v>
      </c>
    </row>
    <row r="95" spans="1:7" ht="24.95" customHeight="1">
      <c r="A95" s="21" t="s">
        <v>286</v>
      </c>
      <c r="B95" s="45" t="s">
        <v>287</v>
      </c>
      <c r="C95" s="23" t="s">
        <v>2</v>
      </c>
      <c r="D95" s="23" t="s">
        <v>288</v>
      </c>
      <c r="E95" s="24">
        <f>E96</f>
        <v>100000</v>
      </c>
      <c r="F95" s="24">
        <f>F96</f>
        <v>100000</v>
      </c>
      <c r="G95" s="61">
        <f t="shared" si="1"/>
        <v>100</v>
      </c>
    </row>
    <row r="96" spans="1:7" ht="24.95" customHeight="1">
      <c r="A96" s="15"/>
      <c r="B96" s="44" t="s">
        <v>96</v>
      </c>
      <c r="C96" s="25" t="s">
        <v>2</v>
      </c>
      <c r="D96" s="25" t="s">
        <v>97</v>
      </c>
      <c r="E96" s="4">
        <v>100000</v>
      </c>
      <c r="F96" s="4">
        <v>100000</v>
      </c>
      <c r="G96" s="61">
        <f t="shared" si="1"/>
        <v>100</v>
      </c>
    </row>
    <row r="97" spans="1:7" ht="24.95" customHeight="1">
      <c r="A97" s="30" t="s">
        <v>289</v>
      </c>
      <c r="B97" s="6" t="s">
        <v>290</v>
      </c>
      <c r="C97" s="25" t="s">
        <v>2</v>
      </c>
      <c r="D97" s="25" t="s">
        <v>102</v>
      </c>
      <c r="E97" s="4">
        <f>E98</f>
        <v>754920</v>
      </c>
      <c r="F97" s="4">
        <f>F98</f>
        <v>754660</v>
      </c>
      <c r="G97" s="61">
        <f t="shared" si="1"/>
        <v>99.965559264557839</v>
      </c>
    </row>
    <row r="98" spans="1:7" ht="24.95" customHeight="1">
      <c r="A98" s="21" t="s">
        <v>291</v>
      </c>
      <c r="B98" s="22" t="s">
        <v>292</v>
      </c>
      <c r="C98" s="23" t="s">
        <v>2</v>
      </c>
      <c r="D98" s="23" t="s">
        <v>293</v>
      </c>
      <c r="E98" s="24">
        <f>E99+E100+E101</f>
        <v>754920</v>
      </c>
      <c r="F98" s="24">
        <f>F99+F100+F101</f>
        <v>754660</v>
      </c>
      <c r="G98" s="61">
        <f t="shared" si="1"/>
        <v>99.965559264557839</v>
      </c>
    </row>
    <row r="99" spans="1:7" ht="24.95" customHeight="1">
      <c r="A99" s="15"/>
      <c r="B99" s="5" t="s">
        <v>103</v>
      </c>
      <c r="C99" s="25" t="s">
        <v>2</v>
      </c>
      <c r="D99" s="25" t="s">
        <v>104</v>
      </c>
      <c r="E99" s="4">
        <v>235010</v>
      </c>
      <c r="F99" s="4">
        <v>234750</v>
      </c>
      <c r="G99" s="61">
        <f t="shared" si="1"/>
        <v>99.88936640994001</v>
      </c>
    </row>
    <row r="100" spans="1:7" ht="24.95" customHeight="1">
      <c r="A100" s="15"/>
      <c r="B100" s="60" t="s">
        <v>186</v>
      </c>
      <c r="C100" s="25" t="s">
        <v>2</v>
      </c>
      <c r="D100" s="3" t="s">
        <v>187</v>
      </c>
      <c r="E100" s="4">
        <v>88390</v>
      </c>
      <c r="F100" s="4">
        <v>88390</v>
      </c>
      <c r="G100" s="61">
        <f t="shared" si="1"/>
        <v>100</v>
      </c>
    </row>
    <row r="101" spans="1:7" ht="24.95" customHeight="1">
      <c r="A101" s="15"/>
      <c r="B101" s="60" t="s">
        <v>176</v>
      </c>
      <c r="C101" s="25" t="s">
        <v>2</v>
      </c>
      <c r="D101" s="3" t="s">
        <v>188</v>
      </c>
      <c r="E101" s="4">
        <v>431520</v>
      </c>
      <c r="F101" s="4">
        <v>431520</v>
      </c>
      <c r="G101" s="61">
        <f t="shared" si="1"/>
        <v>100</v>
      </c>
    </row>
    <row r="102" spans="1:7" ht="24.95" customHeight="1">
      <c r="A102" s="30" t="s">
        <v>294</v>
      </c>
      <c r="B102" s="5" t="s">
        <v>129</v>
      </c>
      <c r="C102" s="25" t="s">
        <v>2</v>
      </c>
      <c r="D102" s="25" t="s">
        <v>130</v>
      </c>
      <c r="E102" s="4">
        <f>E103+E106</f>
        <v>6472832</v>
      </c>
      <c r="F102" s="4">
        <f>F103+F106</f>
        <v>6464712.9299999997</v>
      </c>
      <c r="G102" s="61">
        <f t="shared" si="1"/>
        <v>99.874566959253684</v>
      </c>
    </row>
    <row r="103" spans="1:7" ht="24.95" customHeight="1">
      <c r="A103" s="21" t="s">
        <v>295</v>
      </c>
      <c r="B103" s="22" t="s">
        <v>296</v>
      </c>
      <c r="C103" s="23" t="s">
        <v>2</v>
      </c>
      <c r="D103" s="23" t="s">
        <v>358</v>
      </c>
      <c r="E103" s="24">
        <f>E104+E105</f>
        <v>5412832</v>
      </c>
      <c r="F103" s="24">
        <f>F104+F105</f>
        <v>5404712.9299999997</v>
      </c>
      <c r="G103" s="61">
        <f t="shared" si="1"/>
        <v>99.850003288481886</v>
      </c>
    </row>
    <row r="104" spans="1:7" ht="24.95" customHeight="1">
      <c r="A104" s="40"/>
      <c r="B104" s="5" t="s">
        <v>6</v>
      </c>
      <c r="C104" s="25" t="s">
        <v>0</v>
      </c>
      <c r="D104" s="25" t="s">
        <v>131</v>
      </c>
      <c r="E104" s="4">
        <v>1566210</v>
      </c>
      <c r="F104" s="4">
        <v>1558092.07</v>
      </c>
      <c r="G104" s="61">
        <f t="shared" si="1"/>
        <v>99.481683171477655</v>
      </c>
    </row>
    <row r="105" spans="1:7" ht="24.95" customHeight="1">
      <c r="A105" s="40"/>
      <c r="B105" s="5" t="s">
        <v>132</v>
      </c>
      <c r="C105" s="25" t="s">
        <v>2</v>
      </c>
      <c r="D105" s="25" t="s">
        <v>133</v>
      </c>
      <c r="E105" s="4">
        <v>3846622</v>
      </c>
      <c r="F105" s="4">
        <v>3846620.86</v>
      </c>
      <c r="G105" s="61">
        <f t="shared" si="1"/>
        <v>99.999970363607332</v>
      </c>
    </row>
    <row r="106" spans="1:7" ht="24.95" customHeight="1">
      <c r="A106" s="21" t="s">
        <v>355</v>
      </c>
      <c r="B106" s="22" t="s">
        <v>356</v>
      </c>
      <c r="C106" s="23" t="s">
        <v>2</v>
      </c>
      <c r="D106" s="23" t="s">
        <v>359</v>
      </c>
      <c r="E106" s="24">
        <f>E107</f>
        <v>1060000</v>
      </c>
      <c r="F106" s="24">
        <f>F107</f>
        <v>1060000</v>
      </c>
      <c r="G106" s="61">
        <f t="shared" si="1"/>
        <v>100</v>
      </c>
    </row>
    <row r="107" spans="1:7" ht="30.75" customHeight="1">
      <c r="A107" s="40"/>
      <c r="B107" s="5" t="s">
        <v>357</v>
      </c>
      <c r="C107" s="25" t="s">
        <v>2</v>
      </c>
      <c r="D107" s="3" t="s">
        <v>353</v>
      </c>
      <c r="E107" s="4">
        <v>1060000</v>
      </c>
      <c r="F107" s="4">
        <v>1060000</v>
      </c>
      <c r="G107" s="61">
        <f t="shared" si="1"/>
        <v>100</v>
      </c>
    </row>
    <row r="108" spans="1:7" ht="24.95" customHeight="1">
      <c r="A108" s="17">
        <v>10</v>
      </c>
      <c r="B108" s="33" t="s">
        <v>98</v>
      </c>
      <c r="C108" s="28" t="s">
        <v>1</v>
      </c>
      <c r="D108" s="28" t="s">
        <v>53</v>
      </c>
      <c r="E108" s="29">
        <f>E109+E120+E134+E148+E151</f>
        <v>282898921.60000002</v>
      </c>
      <c r="F108" s="29">
        <f>F109+F120+F134+F148+F151</f>
        <v>282291886.69999999</v>
      </c>
      <c r="G108" s="61">
        <f t="shared" si="1"/>
        <v>99.785423395548207</v>
      </c>
    </row>
    <row r="109" spans="1:7" ht="24.95" customHeight="1">
      <c r="A109" s="30" t="s">
        <v>297</v>
      </c>
      <c r="B109" s="35" t="s">
        <v>54</v>
      </c>
      <c r="C109" s="25" t="s">
        <v>1</v>
      </c>
      <c r="D109" s="25" t="s">
        <v>55</v>
      </c>
      <c r="E109" s="4">
        <f>E110+E114++E116+E118</f>
        <v>67310830</v>
      </c>
      <c r="F109" s="4">
        <f>F110+F114++F116+F118</f>
        <v>67237192.689999998</v>
      </c>
      <c r="G109" s="61">
        <f t="shared" si="1"/>
        <v>99.890601096435745</v>
      </c>
    </row>
    <row r="110" spans="1:7" ht="24.95" customHeight="1">
      <c r="A110" s="21" t="s">
        <v>298</v>
      </c>
      <c r="B110" s="34" t="s">
        <v>299</v>
      </c>
      <c r="C110" s="23" t="s">
        <v>1</v>
      </c>
      <c r="D110" s="23" t="s">
        <v>300</v>
      </c>
      <c r="E110" s="24">
        <f>E111+E112+E113</f>
        <v>62274247.920000002</v>
      </c>
      <c r="F110" s="24">
        <f>F111+F112+F113</f>
        <v>62200710.609999999</v>
      </c>
      <c r="G110" s="61">
        <f t="shared" si="1"/>
        <v>99.881913772616784</v>
      </c>
    </row>
    <row r="111" spans="1:7" ht="24.95" customHeight="1">
      <c r="A111" s="30"/>
      <c r="B111" s="35" t="s">
        <v>161</v>
      </c>
      <c r="C111" s="25" t="s">
        <v>1</v>
      </c>
      <c r="D111" s="25" t="s">
        <v>160</v>
      </c>
      <c r="E111" s="4">
        <v>68500</v>
      </c>
      <c r="F111" s="4">
        <v>68500</v>
      </c>
      <c r="G111" s="61">
        <f t="shared" si="1"/>
        <v>100</v>
      </c>
    </row>
    <row r="112" spans="1:7" ht="24.95" customHeight="1">
      <c r="A112" s="38"/>
      <c r="B112" s="35" t="s">
        <v>56</v>
      </c>
      <c r="C112" s="25" t="s">
        <v>1</v>
      </c>
      <c r="D112" s="25" t="s">
        <v>57</v>
      </c>
      <c r="E112" s="4">
        <v>24497547.920000002</v>
      </c>
      <c r="F112" s="4">
        <v>24424010.609999999</v>
      </c>
      <c r="G112" s="61">
        <f t="shared" si="1"/>
        <v>99.699817670567896</v>
      </c>
    </row>
    <row r="113" spans="1:7" ht="24.95" customHeight="1">
      <c r="A113" s="38"/>
      <c r="B113" s="35" t="s">
        <v>58</v>
      </c>
      <c r="C113" s="25" t="s">
        <v>1</v>
      </c>
      <c r="D113" s="25" t="s">
        <v>59</v>
      </c>
      <c r="E113" s="4">
        <v>37708200</v>
      </c>
      <c r="F113" s="4">
        <v>37708200</v>
      </c>
      <c r="G113" s="61">
        <f t="shared" si="1"/>
        <v>100</v>
      </c>
    </row>
    <row r="114" spans="1:7" ht="24.95" customHeight="1">
      <c r="A114" s="21" t="s">
        <v>301</v>
      </c>
      <c r="B114" s="34" t="s">
        <v>302</v>
      </c>
      <c r="C114" s="23" t="s">
        <v>1</v>
      </c>
      <c r="D114" s="23" t="s">
        <v>303</v>
      </c>
      <c r="E114" s="24">
        <f>E115</f>
        <v>1051171</v>
      </c>
      <c r="F114" s="24">
        <f>F115</f>
        <v>1051171</v>
      </c>
      <c r="G114" s="61">
        <f t="shared" si="1"/>
        <v>100</v>
      </c>
    </row>
    <row r="115" spans="1:7" ht="24.95" customHeight="1">
      <c r="A115" s="38"/>
      <c r="B115" s="35" t="s">
        <v>60</v>
      </c>
      <c r="C115" s="25" t="s">
        <v>1</v>
      </c>
      <c r="D115" s="25" t="s">
        <v>61</v>
      </c>
      <c r="E115" s="4">
        <v>1051171</v>
      </c>
      <c r="F115" s="4">
        <v>1051171</v>
      </c>
      <c r="G115" s="61">
        <f t="shared" si="1"/>
        <v>100</v>
      </c>
    </row>
    <row r="116" spans="1:7" ht="24.95" customHeight="1">
      <c r="A116" s="21" t="s">
        <v>304</v>
      </c>
      <c r="B116" s="34" t="s">
        <v>305</v>
      </c>
      <c r="C116" s="23" t="s">
        <v>1</v>
      </c>
      <c r="D116" s="23" t="s">
        <v>306</v>
      </c>
      <c r="E116" s="24">
        <f>E117</f>
        <v>2674420</v>
      </c>
      <c r="F116" s="24">
        <f>F117</f>
        <v>2674320</v>
      </c>
      <c r="G116" s="61">
        <f t="shared" si="1"/>
        <v>99.996260871516057</v>
      </c>
    </row>
    <row r="117" spans="1:7" ht="24.95" customHeight="1">
      <c r="A117" s="38"/>
      <c r="B117" s="35" t="s">
        <v>62</v>
      </c>
      <c r="C117" s="25" t="s">
        <v>1</v>
      </c>
      <c r="D117" s="25" t="s">
        <v>63</v>
      </c>
      <c r="E117" s="4">
        <v>2674420</v>
      </c>
      <c r="F117" s="4">
        <v>2674320</v>
      </c>
      <c r="G117" s="61">
        <f t="shared" si="1"/>
        <v>99.996260871516057</v>
      </c>
    </row>
    <row r="118" spans="1:7" ht="24.95" customHeight="1">
      <c r="A118" s="38"/>
      <c r="B118" s="34" t="s">
        <v>319</v>
      </c>
      <c r="C118" s="23" t="s">
        <v>1</v>
      </c>
      <c r="D118" s="23" t="s">
        <v>361</v>
      </c>
      <c r="E118" s="24">
        <f>E119</f>
        <v>1310991.08</v>
      </c>
      <c r="F118" s="24">
        <f>F119</f>
        <v>1310991.08</v>
      </c>
      <c r="G118" s="61">
        <f t="shared" si="1"/>
        <v>100</v>
      </c>
    </row>
    <row r="119" spans="1:7" ht="24.95" customHeight="1">
      <c r="A119" s="38"/>
      <c r="B119" s="35" t="s">
        <v>307</v>
      </c>
      <c r="C119" s="25" t="s">
        <v>1</v>
      </c>
      <c r="D119" s="25" t="s">
        <v>64</v>
      </c>
      <c r="E119" s="4">
        <v>1310991.08</v>
      </c>
      <c r="F119" s="4">
        <v>1310991.08</v>
      </c>
      <c r="G119" s="61">
        <f t="shared" si="1"/>
        <v>100</v>
      </c>
    </row>
    <row r="120" spans="1:7" ht="24.95" customHeight="1">
      <c r="A120" s="30" t="s">
        <v>308</v>
      </c>
      <c r="B120" s="35" t="s">
        <v>65</v>
      </c>
      <c r="C120" s="25" t="s">
        <v>1</v>
      </c>
      <c r="D120" s="25" t="s">
        <v>66</v>
      </c>
      <c r="E120" s="4">
        <f>E121++E125+E128+E132</f>
        <v>182476620</v>
      </c>
      <c r="F120" s="4">
        <f>F121++F125+F128+F132</f>
        <v>182391438.81</v>
      </c>
      <c r="G120" s="61">
        <f t="shared" si="1"/>
        <v>99.953319395109361</v>
      </c>
    </row>
    <row r="121" spans="1:7" ht="32.25" customHeight="1">
      <c r="A121" s="21" t="s">
        <v>309</v>
      </c>
      <c r="B121" s="34" t="s">
        <v>310</v>
      </c>
      <c r="C121" s="23" t="s">
        <v>1</v>
      </c>
      <c r="D121" s="23" t="s">
        <v>311</v>
      </c>
      <c r="E121" s="24">
        <f>E122+E123+E124</f>
        <v>161338024.84999999</v>
      </c>
      <c r="F121" s="24">
        <f>F122+F123+F124</f>
        <v>161327484.59999999</v>
      </c>
      <c r="G121" s="61">
        <f t="shared" si="1"/>
        <v>99.993466977168083</v>
      </c>
    </row>
    <row r="122" spans="1:7" ht="24.95" customHeight="1">
      <c r="A122" s="30"/>
      <c r="B122" s="35" t="s">
        <v>161</v>
      </c>
      <c r="C122" s="25" t="s">
        <v>1</v>
      </c>
      <c r="D122" s="25" t="s">
        <v>162</v>
      </c>
      <c r="E122" s="4">
        <v>955014</v>
      </c>
      <c r="F122" s="4">
        <v>947834</v>
      </c>
      <c r="G122" s="61">
        <f t="shared" si="1"/>
        <v>99.248178560733137</v>
      </c>
    </row>
    <row r="123" spans="1:7" ht="24.95" customHeight="1">
      <c r="A123" s="38"/>
      <c r="B123" s="35" t="s">
        <v>67</v>
      </c>
      <c r="C123" s="25" t="s">
        <v>1</v>
      </c>
      <c r="D123" s="25" t="s">
        <v>68</v>
      </c>
      <c r="E123" s="4">
        <v>49672010.850000001</v>
      </c>
      <c r="F123" s="4">
        <v>49668650.600000001</v>
      </c>
      <c r="G123" s="61">
        <f t="shared" si="1"/>
        <v>99.993235123880623</v>
      </c>
    </row>
    <row r="124" spans="1:7" ht="24.95" customHeight="1">
      <c r="A124" s="38"/>
      <c r="B124" s="35" t="s">
        <v>312</v>
      </c>
      <c r="C124" s="25" t="s">
        <v>1</v>
      </c>
      <c r="D124" s="25" t="s">
        <v>69</v>
      </c>
      <c r="E124" s="4">
        <v>110711000</v>
      </c>
      <c r="F124" s="4">
        <v>110711000</v>
      </c>
      <c r="G124" s="61">
        <f t="shared" si="1"/>
        <v>100</v>
      </c>
    </row>
    <row r="125" spans="1:7" ht="39" customHeight="1">
      <c r="A125" s="21" t="s">
        <v>313</v>
      </c>
      <c r="B125" s="34" t="s">
        <v>314</v>
      </c>
      <c r="C125" s="23" t="s">
        <v>1</v>
      </c>
      <c r="D125" s="23" t="s">
        <v>315</v>
      </c>
      <c r="E125" s="24">
        <f>E126+E127</f>
        <v>3670860</v>
      </c>
      <c r="F125" s="24">
        <f>F126+F127</f>
        <v>3597057.96</v>
      </c>
      <c r="G125" s="61">
        <f t="shared" si="1"/>
        <v>97.989516353116159</v>
      </c>
    </row>
    <row r="126" spans="1:7" ht="24.95" customHeight="1">
      <c r="A126" s="38"/>
      <c r="B126" s="35" t="s">
        <v>70</v>
      </c>
      <c r="C126" s="25" t="s">
        <v>1</v>
      </c>
      <c r="D126" s="25" t="s">
        <v>71</v>
      </c>
      <c r="E126" s="4">
        <v>193860</v>
      </c>
      <c r="F126" s="4">
        <v>193860</v>
      </c>
      <c r="G126" s="61">
        <f t="shared" si="1"/>
        <v>100</v>
      </c>
    </row>
    <row r="127" spans="1:7" ht="30" customHeight="1">
      <c r="A127" s="38"/>
      <c r="B127" s="35" t="s">
        <v>72</v>
      </c>
      <c r="C127" s="25" t="s">
        <v>1</v>
      </c>
      <c r="D127" s="25" t="s">
        <v>73</v>
      </c>
      <c r="E127" s="4">
        <v>3477000</v>
      </c>
      <c r="F127" s="4">
        <v>3403197.96</v>
      </c>
      <c r="G127" s="61">
        <f t="shared" si="1"/>
        <v>97.877421915444359</v>
      </c>
    </row>
    <row r="128" spans="1:7" ht="39.75" customHeight="1">
      <c r="A128" s="21" t="s">
        <v>316</v>
      </c>
      <c r="B128" s="34" t="s">
        <v>317</v>
      </c>
      <c r="C128" s="23" t="s">
        <v>1</v>
      </c>
      <c r="D128" s="23" t="s">
        <v>318</v>
      </c>
      <c r="E128" s="24">
        <f>E129+E130+E131</f>
        <v>16273829.059999999</v>
      </c>
      <c r="F128" s="24">
        <f>F129+F130+F131</f>
        <v>16272990.16</v>
      </c>
      <c r="G128" s="61">
        <f t="shared" si="1"/>
        <v>99.994845097629408</v>
      </c>
    </row>
    <row r="129" spans="1:7" ht="24.95" customHeight="1">
      <c r="A129" s="38"/>
      <c r="B129" s="35" t="s">
        <v>74</v>
      </c>
      <c r="C129" s="25" t="s">
        <v>1</v>
      </c>
      <c r="D129" s="25" t="s">
        <v>75</v>
      </c>
      <c r="E129" s="4">
        <v>7860298.1100000003</v>
      </c>
      <c r="F129" s="4">
        <v>7860198.1100000003</v>
      </c>
      <c r="G129" s="61">
        <f t="shared" si="1"/>
        <v>99.998727783620922</v>
      </c>
    </row>
    <row r="130" spans="1:7" ht="32.25" customHeight="1">
      <c r="A130" s="38"/>
      <c r="B130" s="1" t="s">
        <v>190</v>
      </c>
      <c r="C130" s="25" t="s">
        <v>1</v>
      </c>
      <c r="D130" s="25" t="s">
        <v>191</v>
      </c>
      <c r="E130" s="4">
        <v>6687564</v>
      </c>
      <c r="F130" s="4">
        <v>6687563.9800000004</v>
      </c>
      <c r="G130" s="61">
        <f t="shared" si="1"/>
        <v>99.999999700937451</v>
      </c>
    </row>
    <row r="131" spans="1:7" ht="24.95" customHeight="1">
      <c r="A131" s="38"/>
      <c r="B131" s="1" t="s">
        <v>192</v>
      </c>
      <c r="C131" s="25" t="s">
        <v>1</v>
      </c>
      <c r="D131" s="25" t="s">
        <v>193</v>
      </c>
      <c r="E131" s="4">
        <v>1725966.95</v>
      </c>
      <c r="F131" s="4">
        <v>1725228.07</v>
      </c>
      <c r="G131" s="61">
        <f t="shared" si="1"/>
        <v>99.957190373778602</v>
      </c>
    </row>
    <row r="132" spans="1:7" ht="24.95" customHeight="1">
      <c r="A132" s="46"/>
      <c r="B132" s="34" t="s">
        <v>319</v>
      </c>
      <c r="C132" s="23" t="s">
        <v>1</v>
      </c>
      <c r="D132" s="23" t="s">
        <v>320</v>
      </c>
      <c r="E132" s="24">
        <f>E133</f>
        <v>1193906.0900000001</v>
      </c>
      <c r="F132" s="24">
        <f>F133</f>
        <v>1193906.0900000001</v>
      </c>
      <c r="G132" s="61">
        <f t="shared" si="1"/>
        <v>100</v>
      </c>
    </row>
    <row r="133" spans="1:7" ht="24.95" customHeight="1">
      <c r="A133" s="38"/>
      <c r="B133" s="35" t="s">
        <v>307</v>
      </c>
      <c r="C133" s="25" t="s">
        <v>1</v>
      </c>
      <c r="D133" s="25" t="s">
        <v>76</v>
      </c>
      <c r="E133" s="4">
        <v>1193906.0900000001</v>
      </c>
      <c r="F133" s="4">
        <v>1193906.0900000001</v>
      </c>
      <c r="G133" s="61">
        <f t="shared" si="1"/>
        <v>100</v>
      </c>
    </row>
    <row r="134" spans="1:7" ht="24.95" customHeight="1">
      <c r="A134" s="30" t="s">
        <v>321</v>
      </c>
      <c r="B134" s="35" t="s">
        <v>86</v>
      </c>
      <c r="C134" s="25" t="s">
        <v>1</v>
      </c>
      <c r="D134" s="25" t="s">
        <v>87</v>
      </c>
      <c r="E134" s="4">
        <f>E135+E139+E142+E144+E146</f>
        <v>17647067.710000001</v>
      </c>
      <c r="F134" s="4">
        <f>F135+F139+F142+F144+F146</f>
        <v>17557562.810000002</v>
      </c>
      <c r="G134" s="61">
        <f t="shared" si="1"/>
        <v>99.492805822072768</v>
      </c>
    </row>
    <row r="135" spans="1:7" ht="24.95" customHeight="1">
      <c r="A135" s="21" t="s">
        <v>322</v>
      </c>
      <c r="B135" s="34" t="s">
        <v>323</v>
      </c>
      <c r="C135" s="23" t="s">
        <v>1</v>
      </c>
      <c r="D135" s="23" t="s">
        <v>324</v>
      </c>
      <c r="E135" s="24">
        <f>E136+E137+E138</f>
        <v>13909172</v>
      </c>
      <c r="F135" s="24">
        <f>F136+F137+F138</f>
        <v>13909172</v>
      </c>
      <c r="G135" s="61">
        <f t="shared" si="1"/>
        <v>100</v>
      </c>
    </row>
    <row r="136" spans="1:7" ht="24.95" customHeight="1">
      <c r="A136" s="21"/>
      <c r="B136" s="35" t="s">
        <v>161</v>
      </c>
      <c r="C136" s="25" t="s">
        <v>1</v>
      </c>
      <c r="D136" s="25" t="s">
        <v>164</v>
      </c>
      <c r="E136" s="4">
        <v>589999.91</v>
      </c>
      <c r="F136" s="4">
        <v>589999.91</v>
      </c>
      <c r="G136" s="61">
        <f t="shared" si="1"/>
        <v>100</v>
      </c>
    </row>
    <row r="137" spans="1:7" ht="24.95" customHeight="1">
      <c r="A137" s="38"/>
      <c r="B137" s="35" t="s">
        <v>88</v>
      </c>
      <c r="C137" s="25" t="s">
        <v>1</v>
      </c>
      <c r="D137" s="25" t="s">
        <v>89</v>
      </c>
      <c r="E137" s="4">
        <v>13300892.09</v>
      </c>
      <c r="F137" s="4">
        <v>13300892.09</v>
      </c>
      <c r="G137" s="61">
        <f t="shared" si="1"/>
        <v>100</v>
      </c>
    </row>
    <row r="138" spans="1:7" ht="24.95" customHeight="1">
      <c r="A138" s="38"/>
      <c r="B138" s="35" t="s">
        <v>147</v>
      </c>
      <c r="C138" s="25" t="s">
        <v>1</v>
      </c>
      <c r="D138" s="25" t="s">
        <v>165</v>
      </c>
      <c r="E138" s="4">
        <v>18280</v>
      </c>
      <c r="F138" s="4">
        <v>18280</v>
      </c>
      <c r="G138" s="61">
        <f t="shared" si="1"/>
        <v>100</v>
      </c>
    </row>
    <row r="139" spans="1:7" ht="24.95" customHeight="1">
      <c r="A139" s="21" t="s">
        <v>325</v>
      </c>
      <c r="B139" s="34" t="s">
        <v>326</v>
      </c>
      <c r="C139" s="23" t="s">
        <v>1</v>
      </c>
      <c r="D139" s="23" t="s">
        <v>327</v>
      </c>
      <c r="E139" s="24">
        <f>E140+E141</f>
        <v>3426897.71</v>
      </c>
      <c r="F139" s="24">
        <f>F140+F141</f>
        <v>3337397.71</v>
      </c>
      <c r="G139" s="61">
        <f t="shared" si="1"/>
        <v>97.388308389280752</v>
      </c>
    </row>
    <row r="140" spans="1:7" ht="24.95" customHeight="1">
      <c r="A140" s="38"/>
      <c r="B140" s="35" t="s">
        <v>99</v>
      </c>
      <c r="C140" s="25" t="s">
        <v>1</v>
      </c>
      <c r="D140" s="25" t="s">
        <v>100</v>
      </c>
      <c r="E140" s="4">
        <v>848897.71</v>
      </c>
      <c r="F140" s="4">
        <v>848897.71</v>
      </c>
      <c r="G140" s="61">
        <f t="shared" ref="G140:G173" si="2">F140/E140*100</f>
        <v>100</v>
      </c>
    </row>
    <row r="141" spans="1:7" ht="24.95" customHeight="1">
      <c r="A141" s="38"/>
      <c r="B141" s="35" t="s">
        <v>3</v>
      </c>
      <c r="C141" s="25" t="s">
        <v>1</v>
      </c>
      <c r="D141" s="25" t="s">
        <v>101</v>
      </c>
      <c r="E141" s="4">
        <v>2578000</v>
      </c>
      <c r="F141" s="4">
        <v>2488500</v>
      </c>
      <c r="G141" s="61">
        <f t="shared" si="2"/>
        <v>96.528316524437557</v>
      </c>
    </row>
    <row r="142" spans="1:7" ht="24.95" customHeight="1">
      <c r="A142" s="46"/>
      <c r="B142" s="34" t="s">
        <v>266</v>
      </c>
      <c r="C142" s="23" t="s">
        <v>1</v>
      </c>
      <c r="D142" s="23" t="s">
        <v>328</v>
      </c>
      <c r="E142" s="24">
        <f>E143</f>
        <v>65000</v>
      </c>
      <c r="F142" s="24">
        <f>F143</f>
        <v>65000</v>
      </c>
      <c r="G142" s="61">
        <f t="shared" si="2"/>
        <v>100</v>
      </c>
    </row>
    <row r="143" spans="1:7" ht="24.95" customHeight="1">
      <c r="A143" s="38"/>
      <c r="B143" s="35" t="s">
        <v>149</v>
      </c>
      <c r="C143" s="25" t="s">
        <v>1</v>
      </c>
      <c r="D143" s="25" t="s">
        <v>163</v>
      </c>
      <c r="E143" s="4">
        <v>65000</v>
      </c>
      <c r="F143" s="4">
        <v>65000</v>
      </c>
      <c r="G143" s="61">
        <f t="shared" si="2"/>
        <v>100</v>
      </c>
    </row>
    <row r="144" spans="1:7" ht="24.95" customHeight="1">
      <c r="A144" s="21" t="s">
        <v>329</v>
      </c>
      <c r="B144" s="34" t="s">
        <v>330</v>
      </c>
      <c r="C144" s="23" t="s">
        <v>1</v>
      </c>
      <c r="D144" s="47" t="s">
        <v>331</v>
      </c>
      <c r="E144" s="24">
        <f>E145</f>
        <v>207998</v>
      </c>
      <c r="F144" s="24">
        <f>F145</f>
        <v>207993.1</v>
      </c>
      <c r="G144" s="61">
        <f t="shared" si="2"/>
        <v>99.997644208117393</v>
      </c>
    </row>
    <row r="145" spans="1:7" ht="24.95" customHeight="1">
      <c r="A145" s="21"/>
      <c r="B145" s="35" t="s">
        <v>96</v>
      </c>
      <c r="C145" s="25" t="s">
        <v>1</v>
      </c>
      <c r="D145" s="3" t="s">
        <v>170</v>
      </c>
      <c r="E145" s="4">
        <v>207998</v>
      </c>
      <c r="F145" s="4">
        <v>207993.1</v>
      </c>
      <c r="G145" s="61">
        <f t="shared" si="2"/>
        <v>99.997644208117393</v>
      </c>
    </row>
    <row r="146" spans="1:7" ht="24.95" customHeight="1">
      <c r="A146" s="21"/>
      <c r="B146" s="34" t="s">
        <v>319</v>
      </c>
      <c r="C146" s="23" t="s">
        <v>1</v>
      </c>
      <c r="D146" s="47" t="s">
        <v>360</v>
      </c>
      <c r="E146" s="24">
        <f>E147</f>
        <v>38000</v>
      </c>
      <c r="F146" s="24">
        <f>F147</f>
        <v>38000</v>
      </c>
      <c r="G146" s="61">
        <f t="shared" si="2"/>
        <v>100</v>
      </c>
    </row>
    <row r="147" spans="1:7" ht="24.95" customHeight="1">
      <c r="A147" s="21"/>
      <c r="B147" s="35" t="s">
        <v>307</v>
      </c>
      <c r="C147" s="25" t="s">
        <v>1</v>
      </c>
      <c r="D147" s="3" t="s">
        <v>354</v>
      </c>
      <c r="E147" s="4">
        <v>38000</v>
      </c>
      <c r="F147" s="4">
        <v>38000</v>
      </c>
      <c r="G147" s="61">
        <f t="shared" si="2"/>
        <v>100</v>
      </c>
    </row>
    <row r="148" spans="1:7" ht="24.95" customHeight="1">
      <c r="A148" s="30" t="s">
        <v>332</v>
      </c>
      <c r="B148" s="35" t="s">
        <v>105</v>
      </c>
      <c r="C148" s="25" t="s">
        <v>1</v>
      </c>
      <c r="D148" s="25" t="s">
        <v>106</v>
      </c>
      <c r="E148" s="4">
        <f>E149</f>
        <v>119984</v>
      </c>
      <c r="F148" s="4">
        <f>F149</f>
        <v>119984</v>
      </c>
      <c r="G148" s="61">
        <f t="shared" si="2"/>
        <v>100</v>
      </c>
    </row>
    <row r="149" spans="1:7" ht="24.95" customHeight="1">
      <c r="A149" s="21" t="s">
        <v>333</v>
      </c>
      <c r="B149" s="34" t="s">
        <v>334</v>
      </c>
      <c r="C149" s="23" t="s">
        <v>1</v>
      </c>
      <c r="D149" s="23" t="s">
        <v>335</v>
      </c>
      <c r="E149" s="24">
        <f>E150</f>
        <v>119984</v>
      </c>
      <c r="F149" s="24">
        <f>F150</f>
        <v>119984</v>
      </c>
      <c r="G149" s="61">
        <f t="shared" si="2"/>
        <v>100</v>
      </c>
    </row>
    <row r="150" spans="1:7" ht="24.95" customHeight="1">
      <c r="A150" s="38"/>
      <c r="B150" s="35" t="s">
        <v>107</v>
      </c>
      <c r="C150" s="25" t="s">
        <v>1</v>
      </c>
      <c r="D150" s="25" t="s">
        <v>108</v>
      </c>
      <c r="E150" s="4">
        <v>119984</v>
      </c>
      <c r="F150" s="4">
        <v>119984</v>
      </c>
      <c r="G150" s="61">
        <f t="shared" si="2"/>
        <v>100</v>
      </c>
    </row>
    <row r="151" spans="1:7" ht="24.95" customHeight="1">
      <c r="A151" s="38"/>
      <c r="B151" s="35" t="s">
        <v>109</v>
      </c>
      <c r="C151" s="25" t="s">
        <v>1</v>
      </c>
      <c r="D151" s="25" t="s">
        <v>110</v>
      </c>
      <c r="E151" s="4">
        <f>E152+E153+E154+E155+E156</f>
        <v>15344419.889999999</v>
      </c>
      <c r="F151" s="4">
        <f>F152+F153+F154+F155+F156</f>
        <v>14985708.390000001</v>
      </c>
      <c r="G151" s="61">
        <f t="shared" si="2"/>
        <v>97.662267439424213</v>
      </c>
    </row>
    <row r="152" spans="1:7" ht="24.95" customHeight="1">
      <c r="A152" s="38"/>
      <c r="B152" s="35" t="s">
        <v>6</v>
      </c>
      <c r="C152" s="25" t="s">
        <v>0</v>
      </c>
      <c r="D152" s="25" t="s">
        <v>111</v>
      </c>
      <c r="E152" s="4">
        <v>2466351.6</v>
      </c>
      <c r="F152" s="4">
        <v>2466341.85</v>
      </c>
      <c r="G152" s="61">
        <f t="shared" si="2"/>
        <v>99.999604679235517</v>
      </c>
    </row>
    <row r="153" spans="1:7" ht="24.95" customHeight="1">
      <c r="A153" s="38"/>
      <c r="B153" s="6" t="s">
        <v>169</v>
      </c>
      <c r="C153" s="25" t="s">
        <v>1</v>
      </c>
      <c r="D153" s="3" t="s">
        <v>166</v>
      </c>
      <c r="E153" s="4">
        <v>197687</v>
      </c>
      <c r="F153" s="4">
        <v>197687</v>
      </c>
      <c r="G153" s="61">
        <f t="shared" si="2"/>
        <v>100</v>
      </c>
    </row>
    <row r="154" spans="1:7" ht="24.95" customHeight="1">
      <c r="A154" s="38"/>
      <c r="B154" s="5" t="s">
        <v>168</v>
      </c>
      <c r="C154" s="25" t="s">
        <v>1</v>
      </c>
      <c r="D154" s="3" t="s">
        <v>167</v>
      </c>
      <c r="E154" s="4">
        <v>4500</v>
      </c>
      <c r="F154" s="4">
        <v>4500</v>
      </c>
      <c r="G154" s="61">
        <f t="shared" si="2"/>
        <v>100</v>
      </c>
    </row>
    <row r="155" spans="1:7" ht="24.95" customHeight="1">
      <c r="A155" s="38"/>
      <c r="B155" s="35" t="s">
        <v>336</v>
      </c>
      <c r="C155" s="25" t="s">
        <v>1</v>
      </c>
      <c r="D155" s="25" t="s">
        <v>112</v>
      </c>
      <c r="E155" s="4">
        <v>9495881.2899999991</v>
      </c>
      <c r="F155" s="4">
        <v>9495880.5700000003</v>
      </c>
      <c r="G155" s="61">
        <f t="shared" si="2"/>
        <v>99.999992417765384</v>
      </c>
    </row>
    <row r="156" spans="1:7" ht="24.95" customHeight="1">
      <c r="A156" s="38"/>
      <c r="B156" s="7" t="s">
        <v>337</v>
      </c>
      <c r="C156" s="25" t="s">
        <v>1</v>
      </c>
      <c r="D156" s="25" t="s">
        <v>134</v>
      </c>
      <c r="E156" s="4">
        <v>3180000</v>
      </c>
      <c r="F156" s="4">
        <v>2821298.97</v>
      </c>
      <c r="G156" s="61">
        <f t="shared" si="2"/>
        <v>88.720093396226417</v>
      </c>
    </row>
    <row r="157" spans="1:7" ht="24.95" customHeight="1">
      <c r="A157" s="17">
        <v>11</v>
      </c>
      <c r="B157" s="48" t="s">
        <v>22</v>
      </c>
      <c r="C157" s="28" t="s">
        <v>0</v>
      </c>
      <c r="D157" s="28" t="s">
        <v>23</v>
      </c>
      <c r="E157" s="29">
        <f>E158+E161+E167</f>
        <v>2725660</v>
      </c>
      <c r="F157" s="29">
        <f>F158+F161+F167</f>
        <v>2725613.04</v>
      </c>
      <c r="G157" s="61">
        <f t="shared" si="2"/>
        <v>99.998277114533735</v>
      </c>
    </row>
    <row r="158" spans="1:7" ht="24.95" customHeight="1">
      <c r="A158" s="30" t="s">
        <v>338</v>
      </c>
      <c r="B158" s="49" t="s">
        <v>339</v>
      </c>
      <c r="C158" s="25" t="s">
        <v>0</v>
      </c>
      <c r="D158" s="25" t="s">
        <v>24</v>
      </c>
      <c r="E158" s="4">
        <f>E159</f>
        <v>150000</v>
      </c>
      <c r="F158" s="4">
        <f>F159</f>
        <v>150000</v>
      </c>
      <c r="G158" s="61">
        <f t="shared" si="2"/>
        <v>100</v>
      </c>
    </row>
    <row r="159" spans="1:7" ht="24.95" customHeight="1">
      <c r="A159" s="21" t="s">
        <v>340</v>
      </c>
      <c r="B159" s="50" t="s">
        <v>341</v>
      </c>
      <c r="C159" s="23" t="s">
        <v>0</v>
      </c>
      <c r="D159" s="51" t="s">
        <v>342</v>
      </c>
      <c r="E159" s="24">
        <f>E160</f>
        <v>150000</v>
      </c>
      <c r="F159" s="24">
        <f>F160</f>
        <v>150000</v>
      </c>
      <c r="G159" s="61">
        <f t="shared" si="2"/>
        <v>100</v>
      </c>
    </row>
    <row r="160" spans="1:7" ht="24.95" customHeight="1">
      <c r="A160" s="38"/>
      <c r="B160" s="7" t="s">
        <v>25</v>
      </c>
      <c r="C160" s="25" t="s">
        <v>0</v>
      </c>
      <c r="D160" s="25" t="s">
        <v>26</v>
      </c>
      <c r="E160" s="4">
        <v>150000</v>
      </c>
      <c r="F160" s="4">
        <v>150000</v>
      </c>
      <c r="G160" s="61">
        <f t="shared" si="2"/>
        <v>100</v>
      </c>
    </row>
    <row r="161" spans="1:7" ht="24.95" customHeight="1">
      <c r="A161" s="30" t="s">
        <v>343</v>
      </c>
      <c r="B161" s="6" t="s">
        <v>27</v>
      </c>
      <c r="C161" s="25" t="s">
        <v>0</v>
      </c>
      <c r="D161" s="25" t="s">
        <v>28</v>
      </c>
      <c r="E161" s="4">
        <f>E162</f>
        <v>2076760</v>
      </c>
      <c r="F161" s="4">
        <f>F162</f>
        <v>2076752.88</v>
      </c>
      <c r="G161" s="61">
        <f t="shared" si="2"/>
        <v>99.999657158265748</v>
      </c>
    </row>
    <row r="162" spans="1:7" ht="24.95" customHeight="1">
      <c r="A162" s="21" t="s">
        <v>344</v>
      </c>
      <c r="B162" s="52" t="s">
        <v>345</v>
      </c>
      <c r="C162" s="23" t="s">
        <v>0</v>
      </c>
      <c r="D162" s="51" t="s">
        <v>346</v>
      </c>
      <c r="E162" s="24">
        <f>E163+E164+E166+E165</f>
        <v>2076760</v>
      </c>
      <c r="F162" s="24">
        <f>F163+F164+F166+F165</f>
        <v>2076752.88</v>
      </c>
      <c r="G162" s="61">
        <f t="shared" si="2"/>
        <v>99.999657158265748</v>
      </c>
    </row>
    <row r="163" spans="1:7" ht="24.95" customHeight="1">
      <c r="A163" s="38"/>
      <c r="B163" s="6" t="s">
        <v>29</v>
      </c>
      <c r="C163" s="25" t="s">
        <v>0</v>
      </c>
      <c r="D163" s="25" t="s">
        <v>30</v>
      </c>
      <c r="E163" s="4">
        <v>462751.51</v>
      </c>
      <c r="F163" s="4">
        <v>462751.51</v>
      </c>
      <c r="G163" s="61">
        <f t="shared" si="2"/>
        <v>100</v>
      </c>
    </row>
    <row r="164" spans="1:7" ht="24.95" customHeight="1">
      <c r="A164" s="38"/>
      <c r="B164" s="6" t="s">
        <v>31</v>
      </c>
      <c r="C164" s="25" t="s">
        <v>0</v>
      </c>
      <c r="D164" s="25" t="s">
        <v>32</v>
      </c>
      <c r="E164" s="4">
        <v>680034.14</v>
      </c>
      <c r="F164" s="4">
        <v>680027.02</v>
      </c>
      <c r="G164" s="61">
        <f t="shared" si="2"/>
        <v>99.998952993742336</v>
      </c>
    </row>
    <row r="165" spans="1:7" ht="24.95" customHeight="1">
      <c r="A165" s="38"/>
      <c r="B165" s="35" t="s">
        <v>307</v>
      </c>
      <c r="C165" s="25" t="s">
        <v>0</v>
      </c>
      <c r="D165" s="25" t="s">
        <v>352</v>
      </c>
      <c r="E165" s="4">
        <v>139715</v>
      </c>
      <c r="F165" s="4">
        <v>139715</v>
      </c>
      <c r="G165" s="61">
        <f t="shared" si="2"/>
        <v>100</v>
      </c>
    </row>
    <row r="166" spans="1:7" ht="30.75" customHeight="1">
      <c r="A166" s="38"/>
      <c r="B166" s="6" t="s">
        <v>149</v>
      </c>
      <c r="C166" s="25" t="s">
        <v>0</v>
      </c>
      <c r="D166" s="25" t="s">
        <v>152</v>
      </c>
      <c r="E166" s="4">
        <v>794259.35</v>
      </c>
      <c r="F166" s="4">
        <v>794259.35</v>
      </c>
      <c r="G166" s="61">
        <f t="shared" si="2"/>
        <v>100</v>
      </c>
    </row>
    <row r="167" spans="1:7" ht="32.25" customHeight="1">
      <c r="A167" s="21" t="s">
        <v>347</v>
      </c>
      <c r="B167" s="39" t="s">
        <v>348</v>
      </c>
      <c r="C167" s="23" t="s">
        <v>0</v>
      </c>
      <c r="D167" s="23" t="s">
        <v>39</v>
      </c>
      <c r="E167" s="24">
        <f>E169+E168</f>
        <v>498900</v>
      </c>
      <c r="F167" s="24">
        <f>F169+F168</f>
        <v>498860.16000000003</v>
      </c>
      <c r="G167" s="61">
        <f t="shared" si="2"/>
        <v>99.992014431749851</v>
      </c>
    </row>
    <row r="168" spans="1:7" ht="24.95" customHeight="1">
      <c r="A168" s="21"/>
      <c r="B168" s="6" t="s">
        <v>151</v>
      </c>
      <c r="C168" s="25" t="s">
        <v>0</v>
      </c>
      <c r="D168" s="25" t="s">
        <v>150</v>
      </c>
      <c r="E168" s="4">
        <v>261651</v>
      </c>
      <c r="F168" s="4">
        <v>261651</v>
      </c>
      <c r="G168" s="61">
        <f t="shared" si="2"/>
        <v>100</v>
      </c>
    </row>
    <row r="169" spans="1:7" ht="24.95" customHeight="1">
      <c r="A169" s="38"/>
      <c r="B169" s="6" t="s">
        <v>349</v>
      </c>
      <c r="C169" s="25" t="s">
        <v>0</v>
      </c>
      <c r="D169" s="25" t="s">
        <v>40</v>
      </c>
      <c r="E169" s="4">
        <v>237249</v>
      </c>
      <c r="F169" s="4">
        <v>237209.16</v>
      </c>
      <c r="G169" s="61">
        <f t="shared" si="2"/>
        <v>99.983207516153911</v>
      </c>
    </row>
    <row r="170" spans="1:7" ht="46.5" customHeight="1">
      <c r="A170" s="17">
        <v>12</v>
      </c>
      <c r="B170" s="59" t="s">
        <v>173</v>
      </c>
      <c r="C170" s="28" t="s">
        <v>0</v>
      </c>
      <c r="D170" s="28" t="s">
        <v>171</v>
      </c>
      <c r="E170" s="29">
        <f>E171</f>
        <v>666660</v>
      </c>
      <c r="F170" s="29">
        <f>F171</f>
        <v>666660</v>
      </c>
      <c r="G170" s="61">
        <f t="shared" si="2"/>
        <v>100</v>
      </c>
    </row>
    <row r="171" spans="1:7" ht="50.25" customHeight="1">
      <c r="A171" s="38"/>
      <c r="B171" s="53" t="s">
        <v>174</v>
      </c>
      <c r="C171" s="23" t="s">
        <v>0</v>
      </c>
      <c r="D171" s="23" t="s">
        <v>172</v>
      </c>
      <c r="E171" s="24">
        <f>E172</f>
        <v>666660</v>
      </c>
      <c r="F171" s="24">
        <f>F172</f>
        <v>666660</v>
      </c>
      <c r="G171" s="61">
        <f t="shared" si="2"/>
        <v>100</v>
      </c>
    </row>
    <row r="172" spans="1:7" ht="24.95" customHeight="1">
      <c r="A172" s="38"/>
      <c r="B172" s="58" t="s">
        <v>33</v>
      </c>
      <c r="C172" s="25" t="s">
        <v>0</v>
      </c>
      <c r="D172" s="25" t="s">
        <v>350</v>
      </c>
      <c r="E172" s="4">
        <v>666660</v>
      </c>
      <c r="F172" s="4">
        <v>666660</v>
      </c>
      <c r="G172" s="61">
        <f t="shared" si="2"/>
        <v>100</v>
      </c>
    </row>
    <row r="173" spans="1:7" s="9" customFormat="1" ht="24.95" customHeight="1">
      <c r="A173" s="54"/>
      <c r="B173" s="56" t="s">
        <v>143</v>
      </c>
      <c r="C173" s="55"/>
      <c r="D173" s="55"/>
      <c r="E173" s="57">
        <f>E11+E17+E22+E25+E28+E31+E34+E50+E63+E108+E157+E170</f>
        <v>354124571.19000006</v>
      </c>
      <c r="F173" s="57">
        <f>F11+F17+F22+F25+F28+F31+F34+F50+F63+F108+F157+F170</f>
        <v>350168927</v>
      </c>
      <c r="G173" s="61">
        <f t="shared" si="2"/>
        <v>98.882979462083782</v>
      </c>
    </row>
  </sheetData>
  <mergeCells count="9">
    <mergeCell ref="E1:G1"/>
    <mergeCell ref="E2:G2"/>
    <mergeCell ref="E3:G3"/>
    <mergeCell ref="E4:G4"/>
    <mergeCell ref="K15:M15"/>
    <mergeCell ref="B6:G6"/>
    <mergeCell ref="B7:G7"/>
    <mergeCell ref="B8:G8"/>
    <mergeCell ref="E9:F9"/>
  </mergeCells>
  <pageMargins left="0.70866141732283472" right="0.70866141732283472" top="0.74803149606299213" bottom="0.74803149606299213" header="0.31496062992125984" footer="0.31496062992125984"/>
  <pageSetup paperSize="9" scale="70" fitToHeight="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2018-03-26T23:18:29Z</cp:lastPrinted>
  <dcterms:created xsi:type="dcterms:W3CDTF">2016-12-15T06:18:05Z</dcterms:created>
  <dcterms:modified xsi:type="dcterms:W3CDTF">2018-03-26T23:18:31Z</dcterms:modified>
</cp:coreProperties>
</file>